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helit\Dropbox\Heliton Tavares\Simulacoes\AlturaTRI\"/>
    </mc:Choice>
  </mc:AlternateContent>
  <bookViews>
    <workbookView xWindow="240" yWindow="105" windowWidth="8475" windowHeight="8190" activeTab="4" xr2:uid="{00000000-000D-0000-FFFF-FFFF00000000}"/>
  </bookViews>
  <sheets>
    <sheet name="AlturaTRI" sheetId="1" r:id="rId1"/>
    <sheet name="Calculos" sheetId="2" r:id="rId2"/>
    <sheet name="PAR" sheetId="7" r:id="rId3"/>
    <sheet name="CalculosEAP" sheetId="3" r:id="rId4"/>
    <sheet name="CalculosEAP ARRED" sheetId="6" r:id="rId5"/>
    <sheet name="altura" sheetId="4" r:id="rId6"/>
    <sheet name="dados" sheetId="5" r:id="rId7"/>
  </sheets>
  <definedNames>
    <definedName name="solver_adj" localSheetId="0" hidden="1">AlturaTRI!#REF!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Calculos!$D$9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71027"/>
</workbook>
</file>

<file path=xl/calcChain.xml><?xml version="1.0" encoding="utf-8"?>
<calcChain xmlns="http://schemas.openxmlformats.org/spreadsheetml/2006/main">
  <c r="B10" i="6" l="1"/>
  <c r="L10" i="6" s="1"/>
  <c r="B11" i="6"/>
  <c r="D11" i="6" s="1"/>
  <c r="B12" i="6"/>
  <c r="D12" i="6" s="1"/>
  <c r="B13" i="6"/>
  <c r="L13" i="6" s="1"/>
  <c r="B14" i="6"/>
  <c r="D14" i="6" s="1"/>
  <c r="B15" i="6"/>
  <c r="D15" i="6" s="1"/>
  <c r="B16" i="6"/>
  <c r="L16" i="6" s="1"/>
  <c r="B17" i="6"/>
  <c r="O17" i="6" s="1"/>
  <c r="B18" i="6"/>
  <c r="I18" i="6" s="1"/>
  <c r="B19" i="6"/>
  <c r="D19" i="6" s="1"/>
  <c r="B20" i="6"/>
  <c r="D20" i="6" s="1"/>
  <c r="B21" i="6"/>
  <c r="I21" i="6" s="1"/>
  <c r="B22" i="6"/>
  <c r="O22" i="6" s="1"/>
  <c r="B23" i="6"/>
  <c r="D23" i="6" s="1"/>
  <c r="B24" i="6"/>
  <c r="L24" i="6" s="1"/>
  <c r="B25" i="6"/>
  <c r="O25" i="6" s="1"/>
  <c r="B26" i="6"/>
  <c r="N26" i="6" s="1"/>
  <c r="B27" i="6"/>
  <c r="D27" i="6" s="1"/>
  <c r="B28" i="6"/>
  <c r="D28" i="6" s="1"/>
  <c r="B9" i="6"/>
  <c r="M9" i="6" s="1"/>
  <c r="K10" i="6"/>
  <c r="K12" i="6"/>
  <c r="J15" i="6"/>
  <c r="L15" i="6"/>
  <c r="N15" i="6"/>
  <c r="P15" i="6"/>
  <c r="R15" i="6"/>
  <c r="T15" i="6"/>
  <c r="I23" i="6"/>
  <c r="K23" i="6"/>
  <c r="M23" i="6"/>
  <c r="O23" i="6"/>
  <c r="Q23" i="6"/>
  <c r="S23" i="6"/>
  <c r="U23" i="6"/>
  <c r="Q26" i="6"/>
  <c r="O27" i="6"/>
  <c r="S27" i="6"/>
  <c r="H15" i="6"/>
  <c r="H23" i="6"/>
  <c r="M3" i="6"/>
  <c r="P3" i="6"/>
  <c r="U3" i="6"/>
  <c r="H3" i="6"/>
  <c r="O2" i="6"/>
  <c r="P2" i="6"/>
  <c r="H2" i="6"/>
  <c r="H2" i="3"/>
  <c r="A31" i="6"/>
  <c r="A32" i="6" s="1"/>
  <c r="A33" i="6" s="1"/>
  <c r="T3" i="6"/>
  <c r="S3" i="6"/>
  <c r="R3" i="6"/>
  <c r="Q3" i="6"/>
  <c r="O3" i="6"/>
  <c r="N3" i="6"/>
  <c r="L3" i="6"/>
  <c r="K3" i="6"/>
  <c r="J3" i="6"/>
  <c r="I3" i="6"/>
  <c r="U2" i="6"/>
  <c r="T2" i="6"/>
  <c r="S2" i="6"/>
  <c r="R2" i="6"/>
  <c r="Q2" i="6"/>
  <c r="N2" i="6"/>
  <c r="M2" i="6"/>
  <c r="L2" i="6"/>
  <c r="K2" i="6"/>
  <c r="J2" i="6"/>
  <c r="I2" i="6"/>
  <c r="B2" i="6"/>
  <c r="N17" i="6" l="1"/>
  <c r="U11" i="6"/>
  <c r="R19" i="6"/>
  <c r="O28" i="6"/>
  <c r="Q11" i="6"/>
  <c r="U27" i="6"/>
  <c r="N25" i="6"/>
  <c r="N20" i="6"/>
  <c r="K27" i="6"/>
  <c r="M11" i="6"/>
  <c r="H11" i="6"/>
  <c r="I27" i="6"/>
  <c r="L19" i="6"/>
  <c r="K11" i="6"/>
  <c r="H14" i="6"/>
  <c r="N19" i="6"/>
  <c r="J19" i="6"/>
  <c r="N14" i="6"/>
  <c r="I11" i="6"/>
  <c r="Q27" i="6"/>
  <c r="T19" i="6"/>
  <c r="S11" i="6"/>
  <c r="M27" i="6"/>
  <c r="P19" i="6"/>
  <c r="O11" i="6"/>
  <c r="U22" i="6"/>
  <c r="K24" i="6"/>
  <c r="N27" i="6"/>
  <c r="N23" i="6"/>
  <c r="U19" i="6"/>
  <c r="M19" i="6"/>
  <c r="S15" i="6"/>
  <c r="K15" i="6"/>
  <c r="R11" i="6"/>
  <c r="J11" i="6"/>
  <c r="H27" i="6"/>
  <c r="T27" i="6"/>
  <c r="L27" i="6"/>
  <c r="T23" i="6"/>
  <c r="L23" i="6"/>
  <c r="S19" i="6"/>
  <c r="K19" i="6"/>
  <c r="Q15" i="6"/>
  <c r="I15" i="6"/>
  <c r="P11" i="6"/>
  <c r="H19" i="6"/>
  <c r="R27" i="6"/>
  <c r="J27" i="6"/>
  <c r="R23" i="6"/>
  <c r="J23" i="6"/>
  <c r="Q19" i="6"/>
  <c r="I19" i="6"/>
  <c r="O15" i="6"/>
  <c r="N11" i="6"/>
  <c r="P27" i="6"/>
  <c r="P23" i="6"/>
  <c r="O19" i="6"/>
  <c r="U15" i="6"/>
  <c r="M15" i="6"/>
  <c r="T11" i="6"/>
  <c r="L11" i="6"/>
  <c r="S12" i="6"/>
  <c r="J22" i="6"/>
  <c r="R20" i="6"/>
  <c r="R18" i="6"/>
  <c r="U14" i="6"/>
  <c r="J20" i="6"/>
  <c r="J16" i="6"/>
  <c r="J14" i="6"/>
  <c r="N12" i="6"/>
  <c r="N22" i="6"/>
  <c r="H22" i="6"/>
  <c r="P28" i="6"/>
  <c r="S20" i="6"/>
  <c r="M14" i="6"/>
  <c r="I12" i="6"/>
  <c r="M28" i="6"/>
  <c r="I26" i="6"/>
  <c r="P20" i="6"/>
  <c r="U12" i="6"/>
  <c r="K28" i="6"/>
  <c r="H12" i="6"/>
  <c r="S24" i="6"/>
  <c r="R22" i="6"/>
  <c r="K20" i="6"/>
  <c r="J18" i="6"/>
  <c r="Q12" i="6"/>
  <c r="U28" i="6"/>
  <c r="M22" i="6"/>
  <c r="K16" i="6"/>
  <c r="R14" i="6"/>
  <c r="M12" i="6"/>
  <c r="U10" i="6"/>
  <c r="S28" i="6"/>
  <c r="U26" i="6"/>
  <c r="T22" i="6"/>
  <c r="L22" i="6"/>
  <c r="U18" i="6"/>
  <c r="T14" i="6"/>
  <c r="L14" i="6"/>
  <c r="R26" i="6"/>
  <c r="S22" i="6"/>
  <c r="K22" i="6"/>
  <c r="T18" i="6"/>
  <c r="S14" i="6"/>
  <c r="K14" i="6"/>
  <c r="O26" i="6"/>
  <c r="Q22" i="6"/>
  <c r="I22" i="6"/>
  <c r="P18" i="6"/>
  <c r="Q14" i="6"/>
  <c r="I14" i="6"/>
  <c r="S10" i="6"/>
  <c r="D25" i="6"/>
  <c r="M26" i="6"/>
  <c r="P22" i="6"/>
  <c r="N21" i="6"/>
  <c r="M18" i="6"/>
  <c r="P14" i="6"/>
  <c r="Q13" i="6"/>
  <c r="P10" i="6"/>
  <c r="D22" i="6"/>
  <c r="H26" i="6"/>
  <c r="J26" i="6"/>
  <c r="L18" i="6"/>
  <c r="O14" i="6"/>
  <c r="I13" i="6"/>
  <c r="M10" i="6"/>
  <c r="D17" i="6"/>
  <c r="Q21" i="6"/>
  <c r="R28" i="6"/>
  <c r="J28" i="6"/>
  <c r="T26" i="6"/>
  <c r="L26" i="6"/>
  <c r="J24" i="6"/>
  <c r="P21" i="6"/>
  <c r="U20" i="6"/>
  <c r="M20" i="6"/>
  <c r="O18" i="6"/>
  <c r="S16" i="6"/>
  <c r="S13" i="6"/>
  <c r="K13" i="6"/>
  <c r="P12" i="6"/>
  <c r="R10" i="6"/>
  <c r="J10" i="6"/>
  <c r="T13" i="6"/>
  <c r="H13" i="6"/>
  <c r="Q28" i="6"/>
  <c r="I28" i="6"/>
  <c r="S26" i="6"/>
  <c r="K26" i="6"/>
  <c r="O21" i="6"/>
  <c r="T20" i="6"/>
  <c r="L20" i="6"/>
  <c r="N18" i="6"/>
  <c r="R16" i="6"/>
  <c r="R13" i="6"/>
  <c r="J13" i="6"/>
  <c r="O12" i="6"/>
  <c r="Q10" i="6"/>
  <c r="I10" i="6"/>
  <c r="D26" i="6"/>
  <c r="D18" i="6"/>
  <c r="D10" i="6"/>
  <c r="H21" i="6"/>
  <c r="M21" i="6"/>
  <c r="D24" i="6"/>
  <c r="D16" i="6"/>
  <c r="U21" i="6"/>
  <c r="P13" i="6"/>
  <c r="O10" i="6"/>
  <c r="H20" i="6"/>
  <c r="H10" i="6"/>
  <c r="N28" i="6"/>
  <c r="P26" i="6"/>
  <c r="T21" i="6"/>
  <c r="L21" i="6"/>
  <c r="Q20" i="6"/>
  <c r="I20" i="6"/>
  <c r="S18" i="6"/>
  <c r="K18" i="6"/>
  <c r="O13" i="6"/>
  <c r="T12" i="6"/>
  <c r="L12" i="6"/>
  <c r="N10" i="6"/>
  <c r="S21" i="6"/>
  <c r="K21" i="6"/>
  <c r="N13" i="6"/>
  <c r="H28" i="6"/>
  <c r="H18" i="6"/>
  <c r="T28" i="6"/>
  <c r="L28" i="6"/>
  <c r="R24" i="6"/>
  <c r="R21" i="6"/>
  <c r="J21" i="6"/>
  <c r="O20" i="6"/>
  <c r="Q18" i="6"/>
  <c r="U13" i="6"/>
  <c r="M13" i="6"/>
  <c r="R12" i="6"/>
  <c r="J12" i="6"/>
  <c r="T10" i="6"/>
  <c r="D9" i="6"/>
  <c r="D21" i="6"/>
  <c r="D13" i="6"/>
  <c r="F27" i="6"/>
  <c r="T25" i="6"/>
  <c r="L25" i="6"/>
  <c r="Q24" i="6"/>
  <c r="I24" i="6"/>
  <c r="T17" i="6"/>
  <c r="L17" i="6"/>
  <c r="Q16" i="6"/>
  <c r="I16" i="6"/>
  <c r="M17" i="6"/>
  <c r="S25" i="6"/>
  <c r="K25" i="6"/>
  <c r="P24" i="6"/>
  <c r="S17" i="6"/>
  <c r="K17" i="6"/>
  <c r="P16" i="6"/>
  <c r="U25" i="6"/>
  <c r="U17" i="6"/>
  <c r="H25" i="6"/>
  <c r="H17" i="6"/>
  <c r="H24" i="6"/>
  <c r="H16" i="6"/>
  <c r="R25" i="6"/>
  <c r="J25" i="6"/>
  <c r="O24" i="6"/>
  <c r="R17" i="6"/>
  <c r="J17" i="6"/>
  <c r="O16" i="6"/>
  <c r="Q25" i="6"/>
  <c r="I25" i="6"/>
  <c r="N24" i="6"/>
  <c r="Q17" i="6"/>
  <c r="I17" i="6"/>
  <c r="N16" i="6"/>
  <c r="P25" i="6"/>
  <c r="U24" i="6"/>
  <c r="M24" i="6"/>
  <c r="P17" i="6"/>
  <c r="U16" i="6"/>
  <c r="M16" i="6"/>
  <c r="M25" i="6"/>
  <c r="T24" i="6"/>
  <c r="T16" i="6"/>
  <c r="S9" i="6"/>
  <c r="K9" i="6"/>
  <c r="R9" i="6"/>
  <c r="J9" i="6"/>
  <c r="Q9" i="6"/>
  <c r="I9" i="6"/>
  <c r="H9" i="6"/>
  <c r="P9" i="6"/>
  <c r="O9" i="6"/>
  <c r="T9" i="6"/>
  <c r="L9" i="6"/>
  <c r="N9" i="6"/>
  <c r="U9" i="6"/>
  <c r="E28" i="6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C24" i="1"/>
  <c r="Q212" i="5"/>
  <c r="X212" i="5" s="1"/>
  <c r="AE211" i="5"/>
  <c r="Q211" i="5"/>
  <c r="AD211" i="5" s="1"/>
  <c r="AE210" i="5"/>
  <c r="V210" i="5"/>
  <c r="T210" i="5"/>
  <c r="Q210" i="5"/>
  <c r="AC210" i="5" s="1"/>
  <c r="Q209" i="5"/>
  <c r="AD209" i="5" s="1"/>
  <c r="X208" i="5"/>
  <c r="Q208" i="5"/>
  <c r="U208" i="5" s="1"/>
  <c r="Q207" i="5"/>
  <c r="Z206" i="5"/>
  <c r="W206" i="5"/>
  <c r="Q206" i="5"/>
  <c r="AC206" i="5" s="1"/>
  <c r="Q205" i="5"/>
  <c r="U204" i="5"/>
  <c r="Q204" i="5"/>
  <c r="Z204" i="5" s="1"/>
  <c r="U203" i="5"/>
  <c r="T203" i="5"/>
  <c r="Q203" i="5"/>
  <c r="AE203" i="5" s="1"/>
  <c r="AE202" i="5"/>
  <c r="W202" i="5"/>
  <c r="T202" i="5"/>
  <c r="Q202" i="5"/>
  <c r="AC202" i="5" s="1"/>
  <c r="AE201" i="5"/>
  <c r="AD201" i="5"/>
  <c r="Z201" i="5"/>
  <c r="Y201" i="5"/>
  <c r="U201" i="5"/>
  <c r="S201" i="5"/>
  <c r="Q201" i="5"/>
  <c r="AD200" i="5"/>
  <c r="Y200" i="5"/>
  <c r="X200" i="5"/>
  <c r="R200" i="5"/>
  <c r="Q200" i="5"/>
  <c r="Z200" i="5" s="1"/>
  <c r="Q199" i="5"/>
  <c r="AB199" i="5" s="1"/>
  <c r="AD198" i="5"/>
  <c r="AB198" i="5"/>
  <c r="Z198" i="5"/>
  <c r="X198" i="5"/>
  <c r="V198" i="5"/>
  <c r="S198" i="5"/>
  <c r="R198" i="5"/>
  <c r="Q198" i="5"/>
  <c r="AC198" i="5" s="1"/>
  <c r="Q197" i="5"/>
  <c r="Q196" i="5"/>
  <c r="Z196" i="5" s="1"/>
  <c r="AA195" i="5"/>
  <c r="Y195" i="5"/>
  <c r="T195" i="5"/>
  <c r="Q195" i="5"/>
  <c r="U195" i="5" s="1"/>
  <c r="AD194" i="5"/>
  <c r="Z194" i="5"/>
  <c r="W194" i="5"/>
  <c r="S194" i="5"/>
  <c r="Q194" i="5"/>
  <c r="AC194" i="5" s="1"/>
  <c r="AE193" i="5"/>
  <c r="AD193" i="5"/>
  <c r="Z193" i="5"/>
  <c r="Y193" i="5"/>
  <c r="S193" i="5"/>
  <c r="Q193" i="5"/>
  <c r="U193" i="5" s="1"/>
  <c r="AC192" i="5"/>
  <c r="X192" i="5"/>
  <c r="Q192" i="5"/>
  <c r="Z192" i="5" s="1"/>
  <c r="Q191" i="5"/>
  <c r="AE190" i="5"/>
  <c r="AD190" i="5"/>
  <c r="AB190" i="5"/>
  <c r="Z190" i="5"/>
  <c r="X190" i="5"/>
  <c r="W190" i="5"/>
  <c r="V190" i="5"/>
  <c r="T190" i="5"/>
  <c r="S190" i="5"/>
  <c r="R190" i="5"/>
  <c r="Q190" i="5"/>
  <c r="AC190" i="5" s="1"/>
  <c r="V189" i="5"/>
  <c r="Q189" i="5"/>
  <c r="AA189" i="5" s="1"/>
  <c r="AA188" i="5"/>
  <c r="W188" i="5"/>
  <c r="Q188" i="5"/>
  <c r="AE188" i="5" s="1"/>
  <c r="AD187" i="5"/>
  <c r="AA187" i="5"/>
  <c r="W187" i="5"/>
  <c r="R187" i="5"/>
  <c r="Q187" i="5"/>
  <c r="AC187" i="5" s="1"/>
  <c r="Q186" i="5"/>
  <c r="AB185" i="5"/>
  <c r="X185" i="5"/>
  <c r="T185" i="5"/>
  <c r="Q185" i="5"/>
  <c r="AE185" i="5" s="1"/>
  <c r="AE184" i="5"/>
  <c r="AB184" i="5"/>
  <c r="AA184" i="5"/>
  <c r="X184" i="5"/>
  <c r="W184" i="5"/>
  <c r="T184" i="5"/>
  <c r="S184" i="5"/>
  <c r="Q184" i="5"/>
  <c r="AD184" i="5" s="1"/>
  <c r="Z183" i="5"/>
  <c r="V183" i="5"/>
  <c r="Q183" i="5"/>
  <c r="AC183" i="5" s="1"/>
  <c r="Y182" i="5"/>
  <c r="U182" i="5"/>
  <c r="Q182" i="5"/>
  <c r="AC182" i="5" s="1"/>
  <c r="AB181" i="5"/>
  <c r="Q181" i="5"/>
  <c r="AE181" i="5" s="1"/>
  <c r="AA180" i="5"/>
  <c r="W180" i="5"/>
  <c r="Q180" i="5"/>
  <c r="AD180" i="5" s="1"/>
  <c r="AD179" i="5"/>
  <c r="AA179" i="5"/>
  <c r="W179" i="5"/>
  <c r="V179" i="5"/>
  <c r="R179" i="5"/>
  <c r="Q179" i="5"/>
  <c r="AC179" i="5" s="1"/>
  <c r="Q178" i="5"/>
  <c r="AB177" i="5"/>
  <c r="X177" i="5"/>
  <c r="U177" i="5"/>
  <c r="T177" i="5"/>
  <c r="Q177" i="5"/>
  <c r="AC177" i="5" s="1"/>
  <c r="AE176" i="5"/>
  <c r="T176" i="5"/>
  <c r="R176" i="5"/>
  <c r="Q176" i="5"/>
  <c r="AB176" i="5" s="1"/>
  <c r="Q175" i="5"/>
  <c r="Y174" i="5"/>
  <c r="U174" i="5"/>
  <c r="Q174" i="5"/>
  <c r="AC174" i="5" s="1"/>
  <c r="AE173" i="5"/>
  <c r="AB173" i="5"/>
  <c r="AA173" i="5"/>
  <c r="X173" i="5"/>
  <c r="T173" i="5"/>
  <c r="S173" i="5"/>
  <c r="Q173" i="5"/>
  <c r="AD173" i="5" s="1"/>
  <c r="Z172" i="5"/>
  <c r="V172" i="5"/>
  <c r="S172" i="5"/>
  <c r="Q172" i="5"/>
  <c r="AC172" i="5" s="1"/>
  <c r="Q171" i="5"/>
  <c r="U170" i="5"/>
  <c r="Q170" i="5"/>
  <c r="AC170" i="5" s="1"/>
  <c r="AE169" i="5"/>
  <c r="X169" i="5"/>
  <c r="T169" i="5"/>
  <c r="S169" i="5"/>
  <c r="Q169" i="5"/>
  <c r="AD169" i="5" s="1"/>
  <c r="Z168" i="5"/>
  <c r="V168" i="5"/>
  <c r="S168" i="5"/>
  <c r="Q168" i="5"/>
  <c r="AC168" i="5" s="1"/>
  <c r="Q167" i="5"/>
  <c r="AC166" i="5"/>
  <c r="U166" i="5"/>
  <c r="Q166" i="5"/>
  <c r="Y166" i="5" s="1"/>
  <c r="AB165" i="5"/>
  <c r="X165" i="5"/>
  <c r="W165" i="5"/>
  <c r="S165" i="5"/>
  <c r="Q165" i="5"/>
  <c r="AD165" i="5" s="1"/>
  <c r="AD164" i="5"/>
  <c r="Z164" i="5"/>
  <c r="W164" i="5"/>
  <c r="S164" i="5"/>
  <c r="R164" i="5"/>
  <c r="Q164" i="5"/>
  <c r="AC164" i="5" s="1"/>
  <c r="AD163" i="5"/>
  <c r="V163" i="5"/>
  <c r="R163" i="5"/>
  <c r="Q163" i="5"/>
  <c r="AC163" i="5" s="1"/>
  <c r="U162" i="5"/>
  <c r="Q162" i="5"/>
  <c r="AC162" i="5" s="1"/>
  <c r="AB161" i="5"/>
  <c r="X161" i="5"/>
  <c r="W161" i="5"/>
  <c r="S161" i="5"/>
  <c r="Q161" i="5"/>
  <c r="AD161" i="5" s="1"/>
  <c r="AD160" i="5"/>
  <c r="Z160" i="5"/>
  <c r="W160" i="5"/>
  <c r="S160" i="5"/>
  <c r="R160" i="5"/>
  <c r="Q160" i="5"/>
  <c r="AC160" i="5" s="1"/>
  <c r="AD159" i="5"/>
  <c r="V159" i="5"/>
  <c r="R159" i="5"/>
  <c r="Q159" i="5"/>
  <c r="AC159" i="5" s="1"/>
  <c r="Q158" i="5"/>
  <c r="AB157" i="5"/>
  <c r="AA157" i="5"/>
  <c r="Q157" i="5"/>
  <c r="AD156" i="5"/>
  <c r="AA156" i="5"/>
  <c r="Z156" i="5"/>
  <c r="W156" i="5"/>
  <c r="V156" i="5"/>
  <c r="S156" i="5"/>
  <c r="R156" i="5"/>
  <c r="Q156" i="5"/>
  <c r="AC156" i="5" s="1"/>
  <c r="Q155" i="5"/>
  <c r="AC154" i="5"/>
  <c r="Q154" i="5"/>
  <c r="Z153" i="5"/>
  <c r="V153" i="5"/>
  <c r="Q153" i="5"/>
  <c r="AD153" i="5" s="1"/>
  <c r="Q152" i="5"/>
  <c r="T151" i="5"/>
  <c r="Q151" i="5"/>
  <c r="AB151" i="5" s="1"/>
  <c r="AD150" i="5"/>
  <c r="W150" i="5"/>
  <c r="S150" i="5"/>
  <c r="R150" i="5"/>
  <c r="Q150" i="5"/>
  <c r="AC150" i="5" s="1"/>
  <c r="AD149" i="5"/>
  <c r="R149" i="5"/>
  <c r="Q149" i="5"/>
  <c r="AC149" i="5" s="1"/>
  <c r="Q148" i="5"/>
  <c r="AC148" i="5" s="1"/>
  <c r="W147" i="5"/>
  <c r="T147" i="5"/>
  <c r="S147" i="5"/>
  <c r="Q147" i="5"/>
  <c r="AD147" i="5" s="1"/>
  <c r="AA146" i="5"/>
  <c r="W146" i="5"/>
  <c r="V146" i="5"/>
  <c r="S146" i="5"/>
  <c r="R146" i="5"/>
  <c r="Q146" i="5"/>
  <c r="AC146" i="5" s="1"/>
  <c r="Z145" i="5"/>
  <c r="R145" i="5"/>
  <c r="Q145" i="5"/>
  <c r="Q144" i="5"/>
  <c r="AC144" i="5" s="1"/>
  <c r="AA143" i="5"/>
  <c r="W143" i="5"/>
  <c r="T143" i="5"/>
  <c r="Q143" i="5"/>
  <c r="AD143" i="5" s="1"/>
  <c r="AA142" i="5"/>
  <c r="W142" i="5"/>
  <c r="V142" i="5"/>
  <c r="R142" i="5"/>
  <c r="Q142" i="5"/>
  <c r="AC142" i="5" s="1"/>
  <c r="Z141" i="5"/>
  <c r="R141" i="5"/>
  <c r="Q141" i="5"/>
  <c r="Q140" i="5"/>
  <c r="AE139" i="5"/>
  <c r="X139" i="5"/>
  <c r="T139" i="5"/>
  <c r="S139" i="5"/>
  <c r="Q139" i="5"/>
  <c r="AD139" i="5" s="1"/>
  <c r="Z138" i="5"/>
  <c r="V138" i="5"/>
  <c r="S138" i="5"/>
  <c r="Q138" i="5"/>
  <c r="AC138" i="5" s="1"/>
  <c r="Q137" i="5"/>
  <c r="Y136" i="5"/>
  <c r="Q136" i="5"/>
  <c r="AC136" i="5" s="1"/>
  <c r="AE135" i="5"/>
  <c r="X135" i="5"/>
  <c r="T135" i="5"/>
  <c r="S135" i="5"/>
  <c r="Q135" i="5"/>
  <c r="AD135" i="5" s="1"/>
  <c r="Z134" i="5"/>
  <c r="V134" i="5"/>
  <c r="S134" i="5"/>
  <c r="Q134" i="5"/>
  <c r="AC134" i="5" s="1"/>
  <c r="Q133" i="5"/>
  <c r="Q132" i="5"/>
  <c r="S131" i="5"/>
  <c r="Q131" i="5"/>
  <c r="AD130" i="5"/>
  <c r="W130" i="5"/>
  <c r="S130" i="5"/>
  <c r="R130" i="5"/>
  <c r="Q130" i="5"/>
  <c r="AC130" i="5" s="1"/>
  <c r="AD129" i="5"/>
  <c r="R129" i="5"/>
  <c r="Q129" i="5"/>
  <c r="AC129" i="5" s="1"/>
  <c r="Y128" i="5"/>
  <c r="Q128" i="5"/>
  <c r="AC128" i="5" s="1"/>
  <c r="Q127" i="5"/>
  <c r="AD126" i="5"/>
  <c r="W126" i="5"/>
  <c r="S126" i="5"/>
  <c r="R126" i="5"/>
  <c r="Q126" i="5"/>
  <c r="AC126" i="5" s="1"/>
  <c r="AD125" i="5"/>
  <c r="R125" i="5"/>
  <c r="Q125" i="5"/>
  <c r="AC125" i="5" s="1"/>
  <c r="Q124" i="5"/>
  <c r="Q123" i="5"/>
  <c r="Q122" i="5"/>
  <c r="Q121" i="5"/>
  <c r="Q120" i="5"/>
  <c r="T119" i="5"/>
  <c r="Q119" i="5"/>
  <c r="V118" i="5"/>
  <c r="R118" i="5"/>
  <c r="Q118" i="5"/>
  <c r="AE118" i="5" s="1"/>
  <c r="Q117" i="5"/>
  <c r="AB116" i="5"/>
  <c r="X116" i="5"/>
  <c r="U116" i="5"/>
  <c r="T116" i="5"/>
  <c r="Q116" i="5"/>
  <c r="AC116" i="5" s="1"/>
  <c r="AB115" i="5"/>
  <c r="X115" i="5"/>
  <c r="W115" i="5"/>
  <c r="T115" i="5"/>
  <c r="S115" i="5"/>
  <c r="Q115" i="5"/>
  <c r="AD115" i="5" s="1"/>
  <c r="AD114" i="5"/>
  <c r="Z114" i="5"/>
  <c r="W114" i="5"/>
  <c r="V114" i="5"/>
  <c r="S114" i="5"/>
  <c r="Q114" i="5"/>
  <c r="AC114" i="5" s="1"/>
  <c r="Q113" i="5"/>
  <c r="AB112" i="5"/>
  <c r="X112" i="5"/>
  <c r="U112" i="5"/>
  <c r="T112" i="5"/>
  <c r="Q112" i="5"/>
  <c r="AC112" i="5" s="1"/>
  <c r="AB111" i="5"/>
  <c r="X111" i="5"/>
  <c r="W111" i="5"/>
  <c r="T111" i="5"/>
  <c r="S111" i="5"/>
  <c r="Q111" i="5"/>
  <c r="AD111" i="5" s="1"/>
  <c r="AD110" i="5"/>
  <c r="Z110" i="5"/>
  <c r="W110" i="5"/>
  <c r="V110" i="5"/>
  <c r="S110" i="5"/>
  <c r="R110" i="5"/>
  <c r="Q110" i="5"/>
  <c r="AC110" i="5" s="1"/>
  <c r="Y109" i="5"/>
  <c r="Q109" i="5"/>
  <c r="AC108" i="5"/>
  <c r="AB108" i="5"/>
  <c r="X108" i="5"/>
  <c r="U108" i="5"/>
  <c r="Q108" i="5"/>
  <c r="T108" i="5" s="1"/>
  <c r="AE107" i="5"/>
  <c r="AA107" i="5"/>
  <c r="W107" i="5"/>
  <c r="T107" i="5"/>
  <c r="S107" i="5"/>
  <c r="Q107" i="5"/>
  <c r="AB107" i="5" s="1"/>
  <c r="AA106" i="5"/>
  <c r="S106" i="5"/>
  <c r="Q106" i="5"/>
  <c r="V105" i="5"/>
  <c r="R105" i="5"/>
  <c r="Q105" i="5"/>
  <c r="Q104" i="5"/>
  <c r="AC104" i="5" s="1"/>
  <c r="AE103" i="5"/>
  <c r="AD103" i="5"/>
  <c r="AB103" i="5"/>
  <c r="Z103" i="5"/>
  <c r="X103" i="5"/>
  <c r="W103" i="5"/>
  <c r="V103" i="5"/>
  <c r="T103" i="5"/>
  <c r="S103" i="5"/>
  <c r="R103" i="5"/>
  <c r="Q103" i="5"/>
  <c r="AC103" i="5" s="1"/>
  <c r="AE102" i="5"/>
  <c r="AA102" i="5"/>
  <c r="S102" i="5"/>
  <c r="Q102" i="5"/>
  <c r="AD102" i="5" s="1"/>
  <c r="Z101" i="5"/>
  <c r="T101" i="5"/>
  <c r="R101" i="5"/>
  <c r="Q101" i="5"/>
  <c r="AC101" i="5" s="1"/>
  <c r="AC100" i="5"/>
  <c r="Y100" i="5"/>
  <c r="Q100" i="5"/>
  <c r="AB99" i="5"/>
  <c r="T99" i="5"/>
  <c r="R99" i="5"/>
  <c r="Q99" i="5"/>
  <c r="Q98" i="5"/>
  <c r="V97" i="5"/>
  <c r="Q97" i="5"/>
  <c r="Q96" i="5"/>
  <c r="W95" i="5"/>
  <c r="Q95" i="5"/>
  <c r="AD95" i="5" s="1"/>
  <c r="AE94" i="5"/>
  <c r="W94" i="5"/>
  <c r="Q94" i="5"/>
  <c r="AD94" i="5" s="1"/>
  <c r="AD93" i="5"/>
  <c r="V93" i="5"/>
  <c r="R93" i="5"/>
  <c r="Q93" i="5"/>
  <c r="AC93" i="5" s="1"/>
  <c r="Y92" i="5"/>
  <c r="Q92" i="5"/>
  <c r="AC92" i="5" s="1"/>
  <c r="T91" i="5"/>
  <c r="Q91" i="5"/>
  <c r="AE91" i="5" s="1"/>
  <c r="V90" i="5"/>
  <c r="R90" i="5"/>
  <c r="Q90" i="5"/>
  <c r="Q89" i="5"/>
  <c r="Q88" i="5"/>
  <c r="AC88" i="5" s="1"/>
  <c r="AE87" i="5"/>
  <c r="AB87" i="5"/>
  <c r="Z87" i="5"/>
  <c r="X87" i="5"/>
  <c r="V87" i="5"/>
  <c r="T87" i="5"/>
  <c r="S87" i="5"/>
  <c r="R87" i="5"/>
  <c r="Q87" i="5"/>
  <c r="AC87" i="5" s="1"/>
  <c r="S86" i="5"/>
  <c r="Q86" i="5"/>
  <c r="AE86" i="5" s="1"/>
  <c r="V85" i="5"/>
  <c r="R85" i="5"/>
  <c r="Q85" i="5"/>
  <c r="Q84" i="5"/>
  <c r="AC84" i="5" s="1"/>
  <c r="AD83" i="5"/>
  <c r="V83" i="5"/>
  <c r="S83" i="5"/>
  <c r="Q83" i="5"/>
  <c r="AC83" i="5" s="1"/>
  <c r="Z82" i="5"/>
  <c r="V82" i="5"/>
  <c r="R82" i="5"/>
  <c r="Q82" i="5"/>
  <c r="AC82" i="5" s="1"/>
  <c r="V81" i="5"/>
  <c r="Q81" i="5"/>
  <c r="AC81" i="5" s="1"/>
  <c r="Y80" i="5"/>
  <c r="U80" i="5"/>
  <c r="Q80" i="5"/>
  <c r="AC80" i="5" s="1"/>
  <c r="AD79" i="5"/>
  <c r="S79" i="5"/>
  <c r="Q79" i="5"/>
  <c r="AC79" i="5" s="1"/>
  <c r="AD78" i="5"/>
  <c r="AA78" i="5"/>
  <c r="V78" i="5"/>
  <c r="R78" i="5"/>
  <c r="Q78" i="5"/>
  <c r="AC78" i="5" s="1"/>
  <c r="Q77" i="5"/>
  <c r="AC77" i="5" s="1"/>
  <c r="U76" i="5"/>
  <c r="Q76" i="5"/>
  <c r="Y76" i="5" s="1"/>
  <c r="AE75" i="5"/>
  <c r="AD75" i="5"/>
  <c r="Z75" i="5"/>
  <c r="W75" i="5"/>
  <c r="V75" i="5"/>
  <c r="T75" i="5"/>
  <c r="S75" i="5"/>
  <c r="Q75" i="5"/>
  <c r="AC75" i="5" s="1"/>
  <c r="Q74" i="5"/>
  <c r="AC74" i="5" s="1"/>
  <c r="Z73" i="5"/>
  <c r="R73" i="5"/>
  <c r="Q73" i="5"/>
  <c r="AC73" i="5" s="1"/>
  <c r="U72" i="5"/>
  <c r="Q72" i="5"/>
  <c r="AC72" i="5" s="1"/>
  <c r="AE71" i="5"/>
  <c r="AB71" i="5"/>
  <c r="W71" i="5"/>
  <c r="T71" i="5"/>
  <c r="R71" i="5"/>
  <c r="Q71" i="5"/>
  <c r="AC71" i="5" s="1"/>
  <c r="AA70" i="5"/>
  <c r="W70" i="5"/>
  <c r="V70" i="5"/>
  <c r="S70" i="5"/>
  <c r="R70" i="5"/>
  <c r="Q70" i="5"/>
  <c r="AC70" i="5" s="1"/>
  <c r="Z69" i="5"/>
  <c r="R69" i="5"/>
  <c r="Q69" i="5"/>
  <c r="AC69" i="5" s="1"/>
  <c r="AC68" i="5"/>
  <c r="U68" i="5"/>
  <c r="Q68" i="5"/>
  <c r="Y68" i="5" s="1"/>
  <c r="AD67" i="5"/>
  <c r="S67" i="5"/>
  <c r="Q67" i="5"/>
  <c r="AC67" i="5" s="1"/>
  <c r="AD66" i="5"/>
  <c r="AA66" i="5"/>
  <c r="V66" i="5"/>
  <c r="R66" i="5"/>
  <c r="Q66" i="5"/>
  <c r="AC66" i="5" s="1"/>
  <c r="Q65" i="5"/>
  <c r="AC65" i="5" s="1"/>
  <c r="Y64" i="5"/>
  <c r="Q64" i="5"/>
  <c r="AC64" i="5" s="1"/>
  <c r="AE63" i="5"/>
  <c r="AB63" i="5"/>
  <c r="Z63" i="5"/>
  <c r="W63" i="5"/>
  <c r="V63" i="5"/>
  <c r="T63" i="5"/>
  <c r="S63" i="5"/>
  <c r="R63" i="5"/>
  <c r="Q63" i="5"/>
  <c r="AD63" i="5" s="1"/>
  <c r="Q62" i="5"/>
  <c r="AC62" i="5" s="1"/>
  <c r="Z61" i="5"/>
  <c r="R61" i="5"/>
  <c r="Q61" i="5"/>
  <c r="AC61" i="5" s="1"/>
  <c r="Q60" i="5"/>
  <c r="AB59" i="5"/>
  <c r="Z59" i="5"/>
  <c r="X59" i="5"/>
  <c r="W59" i="5"/>
  <c r="V59" i="5"/>
  <c r="T59" i="5"/>
  <c r="S59" i="5"/>
  <c r="R59" i="5"/>
  <c r="Q59" i="5"/>
  <c r="AD59" i="5" s="1"/>
  <c r="S58" i="5"/>
  <c r="Q58" i="5"/>
  <c r="AC58" i="5" s="1"/>
  <c r="R57" i="5"/>
  <c r="Q57" i="5"/>
  <c r="V57" i="5" s="1"/>
  <c r="Q56" i="5"/>
  <c r="AB55" i="5"/>
  <c r="X55" i="5"/>
  <c r="T55" i="5"/>
  <c r="S55" i="5"/>
  <c r="Q55" i="5"/>
  <c r="AD55" i="5" s="1"/>
  <c r="AD54" i="5"/>
  <c r="Z54" i="5"/>
  <c r="V54" i="5"/>
  <c r="Q54" i="5"/>
  <c r="AC54" i="5" s="1"/>
  <c r="Q53" i="5"/>
  <c r="AD53" i="5" s="1"/>
  <c r="Q52" i="5"/>
  <c r="X51" i="5"/>
  <c r="S51" i="5"/>
  <c r="Q51" i="5"/>
  <c r="AD51" i="5" s="1"/>
  <c r="AA50" i="5"/>
  <c r="Z50" i="5"/>
  <c r="V50" i="5"/>
  <c r="S50" i="5"/>
  <c r="R50" i="5"/>
  <c r="Q50" i="5"/>
  <c r="AC50" i="5" s="1"/>
  <c r="Q49" i="5"/>
  <c r="AD49" i="5" s="1"/>
  <c r="Q48" i="5"/>
  <c r="AE47" i="5"/>
  <c r="AB47" i="5"/>
  <c r="AA47" i="5"/>
  <c r="X47" i="5"/>
  <c r="W47" i="5"/>
  <c r="T47" i="5"/>
  <c r="S47" i="5"/>
  <c r="Q47" i="5"/>
  <c r="AD47" i="5" s="1"/>
  <c r="AA46" i="5"/>
  <c r="W46" i="5"/>
  <c r="S46" i="5"/>
  <c r="R46" i="5"/>
  <c r="Q46" i="5"/>
  <c r="AC46" i="5" s="1"/>
  <c r="Q45" i="5"/>
  <c r="Q44" i="5"/>
  <c r="AB44" i="5" s="1"/>
  <c r="AA43" i="5"/>
  <c r="Q43" i="5"/>
  <c r="AD42" i="5"/>
  <c r="AA42" i="5"/>
  <c r="Z42" i="5"/>
  <c r="W42" i="5"/>
  <c r="S42" i="5"/>
  <c r="R42" i="5"/>
  <c r="Q42" i="5"/>
  <c r="AC42" i="5" s="1"/>
  <c r="AD41" i="5"/>
  <c r="Z41" i="5"/>
  <c r="V41" i="5"/>
  <c r="R41" i="5"/>
  <c r="Q41" i="5"/>
  <c r="AC41" i="5" s="1"/>
  <c r="Q40" i="5"/>
  <c r="AB40" i="5" s="1"/>
  <c r="AE39" i="5"/>
  <c r="T39" i="5"/>
  <c r="Q39" i="5"/>
  <c r="W38" i="5"/>
  <c r="R38" i="5"/>
  <c r="Q38" i="5"/>
  <c r="AC38" i="5" s="1"/>
  <c r="V37" i="5"/>
  <c r="R37" i="5"/>
  <c r="Q37" i="5"/>
  <c r="AC37" i="5" s="1"/>
  <c r="Q36" i="5"/>
  <c r="AB36" i="5" s="1"/>
  <c r="AE35" i="5"/>
  <c r="AD35" i="5"/>
  <c r="Z35" i="5"/>
  <c r="X35" i="5"/>
  <c r="V35" i="5"/>
  <c r="T35" i="5"/>
  <c r="S35" i="5"/>
  <c r="Q35" i="5"/>
  <c r="AC35" i="5" s="1"/>
  <c r="AD34" i="5"/>
  <c r="Z34" i="5"/>
  <c r="W34" i="5"/>
  <c r="V34" i="5"/>
  <c r="Q34" i="5"/>
  <c r="AC34" i="5" s="1"/>
  <c r="AD33" i="5"/>
  <c r="R33" i="5"/>
  <c r="Q33" i="5"/>
  <c r="AC33" i="5" s="1"/>
  <c r="Q32" i="5"/>
  <c r="AB32" i="5" s="1"/>
  <c r="W31" i="5"/>
  <c r="Q31" i="5"/>
  <c r="AD30" i="5"/>
  <c r="AA30" i="5"/>
  <c r="Z30" i="5"/>
  <c r="S30" i="5"/>
  <c r="R30" i="5"/>
  <c r="Q30" i="5"/>
  <c r="AC30" i="5" s="1"/>
  <c r="AD29" i="5"/>
  <c r="Z29" i="5"/>
  <c r="V29" i="5"/>
  <c r="Q29" i="5"/>
  <c r="AC29" i="5" s="1"/>
  <c r="Q28" i="5"/>
  <c r="AB28" i="5" s="1"/>
  <c r="AE27" i="5"/>
  <c r="AA27" i="5"/>
  <c r="X27" i="5"/>
  <c r="W27" i="5"/>
  <c r="Q27" i="5"/>
  <c r="AD27" i="5" s="1"/>
  <c r="Z26" i="5"/>
  <c r="Q26" i="5"/>
  <c r="AE26" i="5" s="1"/>
  <c r="Z25" i="5"/>
  <c r="V25" i="5"/>
  <c r="R25" i="5"/>
  <c r="Q25" i="5"/>
  <c r="AC25" i="5" s="1"/>
  <c r="Q24" i="5"/>
  <c r="AB24" i="5" s="1"/>
  <c r="AE23" i="5"/>
  <c r="AB23" i="5"/>
  <c r="X23" i="5"/>
  <c r="W23" i="5"/>
  <c r="T23" i="5"/>
  <c r="Q23" i="5"/>
  <c r="AD23" i="5" s="1"/>
  <c r="AD22" i="5"/>
  <c r="Z22" i="5"/>
  <c r="W22" i="5"/>
  <c r="V22" i="5"/>
  <c r="Q22" i="5"/>
  <c r="AC22" i="5" s="1"/>
  <c r="AD21" i="5"/>
  <c r="R21" i="5"/>
  <c r="Q21" i="5"/>
  <c r="AC21" i="5" s="1"/>
  <c r="Q20" i="5"/>
  <c r="AB20" i="5" s="1"/>
  <c r="AA19" i="5"/>
  <c r="W19" i="5"/>
  <c r="T19" i="5"/>
  <c r="S19" i="5"/>
  <c r="Q19" i="5"/>
  <c r="AD19" i="5" s="1"/>
  <c r="AD18" i="5"/>
  <c r="AA18" i="5"/>
  <c r="W18" i="5"/>
  <c r="V18" i="5"/>
  <c r="S18" i="5"/>
  <c r="R18" i="5"/>
  <c r="Q18" i="5"/>
  <c r="AC18" i="5" s="1"/>
  <c r="Z17" i="5"/>
  <c r="Q17" i="5"/>
  <c r="Q16" i="5"/>
  <c r="AB16" i="5" s="1"/>
  <c r="X15" i="5"/>
  <c r="S15" i="5"/>
  <c r="Q15" i="5"/>
  <c r="AD15" i="5" s="1"/>
  <c r="Z14" i="5"/>
  <c r="V14" i="5"/>
  <c r="S14" i="5"/>
  <c r="R14" i="5"/>
  <c r="Q14" i="5"/>
  <c r="AC14" i="5" s="1"/>
  <c r="V13" i="5"/>
  <c r="Q13" i="5"/>
  <c r="AC13" i="5" s="1"/>
  <c r="Q12" i="5"/>
  <c r="AB12" i="5" s="1"/>
  <c r="W11" i="5"/>
  <c r="Q11" i="5"/>
  <c r="W10" i="5"/>
  <c r="R10" i="5"/>
  <c r="Q10" i="5"/>
  <c r="AC10" i="5" s="1"/>
  <c r="AD9" i="5"/>
  <c r="R9" i="5"/>
  <c r="Q9" i="5"/>
  <c r="AC9" i="5" s="1"/>
  <c r="Q8" i="5"/>
  <c r="AB8" i="5" s="1"/>
  <c r="AE7" i="5"/>
  <c r="AB7" i="5"/>
  <c r="T7" i="5"/>
  <c r="Q7" i="5"/>
  <c r="AD7" i="5" s="1"/>
  <c r="AE6" i="5"/>
  <c r="V6" i="5"/>
  <c r="Q6" i="5"/>
  <c r="Q5" i="5"/>
  <c r="Q4" i="5"/>
  <c r="AB4" i="5" s="1"/>
  <c r="AE3" i="5"/>
  <c r="AB3" i="5"/>
  <c r="AA3" i="5"/>
  <c r="X3" i="5"/>
  <c r="S3" i="5"/>
  <c r="Q3" i="5"/>
  <c r="AD3" i="5" s="1"/>
  <c r="Q2" i="5"/>
  <c r="F214" i="4"/>
  <c r="B214" i="4"/>
  <c r="F213" i="4"/>
  <c r="B213" i="4"/>
  <c r="G205" i="4" s="1"/>
  <c r="H205" i="4" s="1"/>
  <c r="G210" i="4"/>
  <c r="H210" i="4" s="1"/>
  <c r="G206" i="4"/>
  <c r="H206" i="4" s="1"/>
  <c r="G202" i="4"/>
  <c r="H202" i="4" s="1"/>
  <c r="G199" i="4"/>
  <c r="H199" i="4" s="1"/>
  <c r="G198" i="4"/>
  <c r="H198" i="4" s="1"/>
  <c r="G192" i="4"/>
  <c r="H192" i="4" s="1"/>
  <c r="G190" i="4"/>
  <c r="H190" i="4" s="1"/>
  <c r="G186" i="4"/>
  <c r="H186" i="4" s="1"/>
  <c r="G184" i="4"/>
  <c r="H184" i="4" s="1"/>
  <c r="G181" i="4"/>
  <c r="H181" i="4" s="1"/>
  <c r="G176" i="4"/>
  <c r="H176" i="4" s="1"/>
  <c r="G174" i="4"/>
  <c r="H174" i="4" s="1"/>
  <c r="G173" i="4"/>
  <c r="H173" i="4" s="1"/>
  <c r="G167" i="4"/>
  <c r="H167" i="4" s="1"/>
  <c r="G165" i="4"/>
  <c r="H165" i="4" s="1"/>
  <c r="G160" i="4"/>
  <c r="H160" i="4" s="1"/>
  <c r="G159" i="4"/>
  <c r="H159" i="4" s="1"/>
  <c r="G154" i="4"/>
  <c r="H154" i="4" s="1"/>
  <c r="G151" i="4"/>
  <c r="H151" i="4" s="1"/>
  <c r="G149" i="4"/>
  <c r="H149" i="4" s="1"/>
  <c r="G146" i="4"/>
  <c r="H146" i="4" s="1"/>
  <c r="G142" i="4"/>
  <c r="H142" i="4" s="1"/>
  <c r="G139" i="4"/>
  <c r="H139" i="4" s="1"/>
  <c r="G138" i="4"/>
  <c r="H138" i="4" s="1"/>
  <c r="G137" i="4"/>
  <c r="H137" i="4" s="1"/>
  <c r="G136" i="4"/>
  <c r="H136" i="4" s="1"/>
  <c r="G133" i="4"/>
  <c r="H133" i="4" s="1"/>
  <c r="G130" i="4"/>
  <c r="H130" i="4" s="1"/>
  <c r="G129" i="4"/>
  <c r="H129" i="4" s="1"/>
  <c r="G128" i="4"/>
  <c r="H128" i="4" s="1"/>
  <c r="G127" i="4"/>
  <c r="H127" i="4" s="1"/>
  <c r="G123" i="4"/>
  <c r="H123" i="4" s="1"/>
  <c r="G121" i="4"/>
  <c r="H121" i="4" s="1"/>
  <c r="G120" i="4"/>
  <c r="H120" i="4" s="1"/>
  <c r="G119" i="4"/>
  <c r="H119" i="4" s="1"/>
  <c r="G118" i="4"/>
  <c r="H118" i="4" s="1"/>
  <c r="G114" i="4"/>
  <c r="H114" i="4" s="1"/>
  <c r="G112" i="4"/>
  <c r="H112" i="4" s="1"/>
  <c r="G111" i="4"/>
  <c r="H111" i="4" s="1"/>
  <c r="G110" i="4"/>
  <c r="H110" i="4" s="1"/>
  <c r="G109" i="4"/>
  <c r="H109" i="4" s="1"/>
  <c r="G105" i="4"/>
  <c r="H105" i="4" s="1"/>
  <c r="G103" i="4"/>
  <c r="H103" i="4" s="1"/>
  <c r="G102" i="4"/>
  <c r="H102" i="4" s="1"/>
  <c r="G101" i="4"/>
  <c r="H101" i="4" s="1"/>
  <c r="G99" i="4"/>
  <c r="H99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89" i="4"/>
  <c r="H89" i="4" s="1"/>
  <c r="G88" i="4"/>
  <c r="H88" i="4" s="1"/>
  <c r="G87" i="4"/>
  <c r="H87" i="4" s="1"/>
  <c r="G85" i="4"/>
  <c r="H85" i="4" s="1"/>
  <c r="G84" i="4"/>
  <c r="H84" i="4" s="1"/>
  <c r="G83" i="4"/>
  <c r="H83" i="4" s="1"/>
  <c r="G82" i="4"/>
  <c r="H82" i="4" s="1"/>
  <c r="G81" i="4"/>
  <c r="H81" i="4" s="1"/>
  <c r="G79" i="4"/>
  <c r="H79" i="4" s="1"/>
  <c r="G78" i="4"/>
  <c r="H78" i="4" s="1"/>
  <c r="G77" i="4"/>
  <c r="H77" i="4" s="1"/>
  <c r="H76" i="4"/>
  <c r="G76" i="4"/>
  <c r="H74" i="4"/>
  <c r="G74" i="4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H66" i="4"/>
  <c r="G66" i="4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H50" i="4"/>
  <c r="G50" i="4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H41" i="4"/>
  <c r="G41" i="4"/>
  <c r="G40" i="4"/>
  <c r="H40" i="4" s="1"/>
  <c r="H39" i="4"/>
  <c r="G39" i="4"/>
  <c r="G38" i="4"/>
  <c r="H38" i="4" s="1"/>
  <c r="H37" i="4"/>
  <c r="G37" i="4"/>
  <c r="G36" i="4"/>
  <c r="H36" i="4" s="1"/>
  <c r="G35" i="4"/>
  <c r="H35" i="4" s="1"/>
  <c r="G34" i="4"/>
  <c r="H34" i="4" s="1"/>
  <c r="H33" i="4"/>
  <c r="G33" i="4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H25" i="4"/>
  <c r="G25" i="4"/>
  <c r="G24" i="4"/>
  <c r="H24" i="4" s="1"/>
  <c r="H23" i="4"/>
  <c r="G23" i="4"/>
  <c r="G22" i="4"/>
  <c r="H22" i="4" s="1"/>
  <c r="H21" i="4"/>
  <c r="G21" i="4"/>
  <c r="G20" i="4"/>
  <c r="H20" i="4" s="1"/>
  <c r="G19" i="4"/>
  <c r="H19" i="4" s="1"/>
  <c r="G18" i="4"/>
  <c r="H18" i="4" s="1"/>
  <c r="H17" i="4"/>
  <c r="G17" i="4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H9" i="4"/>
  <c r="G9" i="4"/>
  <c r="G8" i="4"/>
  <c r="H8" i="4" s="1"/>
  <c r="T7" i="4"/>
  <c r="H7" i="4"/>
  <c r="G7" i="4"/>
  <c r="T6" i="4"/>
  <c r="G6" i="4"/>
  <c r="H6" i="4" s="1"/>
  <c r="G5" i="4"/>
  <c r="H5" i="4" s="1"/>
  <c r="G4" i="4"/>
  <c r="H4" i="4" s="1"/>
  <c r="G3" i="4"/>
  <c r="H3" i="4" s="1"/>
  <c r="G2" i="4"/>
  <c r="H2" i="4" s="1"/>
  <c r="F11" i="6" l="1"/>
  <c r="F15" i="6"/>
  <c r="F19" i="6"/>
  <c r="F23" i="6"/>
  <c r="F14" i="6"/>
  <c r="F26" i="6"/>
  <c r="F28" i="6"/>
  <c r="F22" i="6"/>
  <c r="F20" i="6"/>
  <c r="F12" i="6"/>
  <c r="F18" i="6"/>
  <c r="F21" i="6"/>
  <c r="F10" i="6"/>
  <c r="F13" i="6"/>
  <c r="F16" i="6"/>
  <c r="F24" i="6"/>
  <c r="F17" i="6"/>
  <c r="F25" i="6"/>
  <c r="F9" i="6"/>
  <c r="B5" i="6" s="1"/>
  <c r="E12" i="6"/>
  <c r="E20" i="6"/>
  <c r="E14" i="6"/>
  <c r="E10" i="6"/>
  <c r="E21" i="6"/>
  <c r="E22" i="6"/>
  <c r="E11" i="6"/>
  <c r="E18" i="6"/>
  <c r="E19" i="6"/>
  <c r="E16" i="6"/>
  <c r="E26" i="6"/>
  <c r="E9" i="6"/>
  <c r="E27" i="6"/>
  <c r="E24" i="6"/>
  <c r="E17" i="6"/>
  <c r="E15" i="6"/>
  <c r="E25" i="6"/>
  <c r="E13" i="6"/>
  <c r="E23" i="6"/>
  <c r="G75" i="4"/>
  <c r="H75" i="4" s="1"/>
  <c r="G90" i="4"/>
  <c r="H90" i="4" s="1"/>
  <c r="G97" i="4"/>
  <c r="H97" i="4" s="1"/>
  <c r="G106" i="4"/>
  <c r="H106" i="4" s="1"/>
  <c r="G115" i="4"/>
  <c r="H115" i="4" s="1"/>
  <c r="G125" i="4"/>
  <c r="H125" i="4" s="1"/>
  <c r="G134" i="4"/>
  <c r="H134" i="4" s="1"/>
  <c r="G143" i="4"/>
  <c r="H143" i="4" s="1"/>
  <c r="G157" i="4"/>
  <c r="H157" i="4" s="1"/>
  <c r="G168" i="4"/>
  <c r="H168" i="4" s="1"/>
  <c r="G182" i="4"/>
  <c r="H182" i="4" s="1"/>
  <c r="G194" i="4"/>
  <c r="H194" i="4" s="1"/>
  <c r="G207" i="4"/>
  <c r="H207" i="4" s="1"/>
  <c r="AC6" i="5"/>
  <c r="S6" i="5"/>
  <c r="R6" i="5"/>
  <c r="AD6" i="5"/>
  <c r="AA6" i="5"/>
  <c r="Z6" i="5"/>
  <c r="W6" i="5"/>
  <c r="G98" i="4"/>
  <c r="H98" i="4" s="1"/>
  <c r="G107" i="4"/>
  <c r="H107" i="4" s="1"/>
  <c r="G117" i="4"/>
  <c r="H117" i="4" s="1"/>
  <c r="G126" i="4"/>
  <c r="H126" i="4" s="1"/>
  <c r="G135" i="4"/>
  <c r="H135" i="4" s="1"/>
  <c r="G144" i="4"/>
  <c r="H144" i="4" s="1"/>
  <c r="G158" i="4"/>
  <c r="H158" i="4" s="1"/>
  <c r="G170" i="4"/>
  <c r="H170" i="4" s="1"/>
  <c r="G183" i="4"/>
  <c r="H183" i="4" s="1"/>
  <c r="G197" i="4"/>
  <c r="H197" i="4" s="1"/>
  <c r="G208" i="4"/>
  <c r="H208" i="4" s="1"/>
  <c r="AD31" i="5"/>
  <c r="Z31" i="5"/>
  <c r="X31" i="5"/>
  <c r="V31" i="5"/>
  <c r="T31" i="5"/>
  <c r="AE31" i="5"/>
  <c r="S31" i="5"/>
  <c r="AB31" i="5"/>
  <c r="R31" i="5"/>
  <c r="AC45" i="5"/>
  <c r="V45" i="5"/>
  <c r="R45" i="5"/>
  <c r="AD45" i="5"/>
  <c r="Z45" i="5"/>
  <c r="AG2" i="5"/>
  <c r="AC2" i="5"/>
  <c r="AC5" i="5"/>
  <c r="AD5" i="5"/>
  <c r="Z5" i="5"/>
  <c r="V5" i="5"/>
  <c r="R5" i="5"/>
  <c r="AA31" i="5"/>
  <c r="G150" i="4"/>
  <c r="H150" i="4" s="1"/>
  <c r="G162" i="4"/>
  <c r="H162" i="4" s="1"/>
  <c r="G175" i="4"/>
  <c r="H175" i="4" s="1"/>
  <c r="G189" i="4"/>
  <c r="H189" i="4" s="1"/>
  <c r="G200" i="4"/>
  <c r="H200" i="4" s="1"/>
  <c r="G219" i="4"/>
  <c r="AC17" i="5"/>
  <c r="V17" i="5"/>
  <c r="R17" i="5"/>
  <c r="AD17" i="5"/>
  <c r="AC39" i="5"/>
  <c r="AD39" i="5"/>
  <c r="S39" i="5"/>
  <c r="AB39" i="5"/>
  <c r="R39" i="5"/>
  <c r="Z39" i="5"/>
  <c r="X39" i="5"/>
  <c r="W39" i="5"/>
  <c r="V39" i="5"/>
  <c r="AC43" i="5"/>
  <c r="Z43" i="5"/>
  <c r="X43" i="5"/>
  <c r="V43" i="5"/>
  <c r="AE43" i="5"/>
  <c r="T43" i="5"/>
  <c r="AD43" i="5"/>
  <c r="S43" i="5"/>
  <c r="AB43" i="5"/>
  <c r="R43" i="5"/>
  <c r="G104" i="4"/>
  <c r="H104" i="4" s="1"/>
  <c r="G113" i="4"/>
  <c r="H113" i="4" s="1"/>
  <c r="G122" i="4"/>
  <c r="H122" i="4" s="1"/>
  <c r="G131" i="4"/>
  <c r="H131" i="4" s="1"/>
  <c r="G141" i="4"/>
  <c r="H141" i="4" s="1"/>
  <c r="G152" i="4"/>
  <c r="H152" i="4" s="1"/>
  <c r="G166" i="4"/>
  <c r="H166" i="4" s="1"/>
  <c r="G178" i="4"/>
  <c r="H178" i="4" s="1"/>
  <c r="G191" i="4"/>
  <c r="H191" i="4" s="1"/>
  <c r="AD11" i="5"/>
  <c r="T11" i="5"/>
  <c r="S11" i="5"/>
  <c r="AE11" i="5"/>
  <c r="AB11" i="5"/>
  <c r="AA11" i="5"/>
  <c r="X11" i="5"/>
  <c r="AC26" i="5"/>
  <c r="AD26" i="5"/>
  <c r="AA26" i="5"/>
  <c r="W26" i="5"/>
  <c r="V26" i="5"/>
  <c r="S26" i="5"/>
  <c r="R26" i="5"/>
  <c r="AA39" i="5"/>
  <c r="W43" i="5"/>
  <c r="Z53" i="5"/>
  <c r="AE62" i="5"/>
  <c r="AE74" i="5"/>
  <c r="AC89" i="5"/>
  <c r="AD89" i="5"/>
  <c r="V89" i="5"/>
  <c r="R89" i="5"/>
  <c r="AD98" i="5"/>
  <c r="AE98" i="5"/>
  <c r="W98" i="5"/>
  <c r="S98" i="5"/>
  <c r="AC122" i="5"/>
  <c r="S122" i="5"/>
  <c r="AD122" i="5"/>
  <c r="AA122" i="5"/>
  <c r="Z122" i="5"/>
  <c r="W122" i="5"/>
  <c r="AD127" i="5"/>
  <c r="T127" i="5"/>
  <c r="AE127" i="5"/>
  <c r="AB127" i="5"/>
  <c r="AA127" i="5"/>
  <c r="X127" i="5"/>
  <c r="T3" i="5"/>
  <c r="W7" i="5"/>
  <c r="V9" i="5"/>
  <c r="Z10" i="5"/>
  <c r="Z13" i="5"/>
  <c r="AA14" i="5"/>
  <c r="AA15" i="5"/>
  <c r="AB19" i="5"/>
  <c r="AE22" i="5"/>
  <c r="AE34" i="5"/>
  <c r="Z38" i="5"/>
  <c r="R49" i="5"/>
  <c r="AA51" i="5"/>
  <c r="AE54" i="5"/>
  <c r="AE55" i="5"/>
  <c r="V58" i="5"/>
  <c r="AE59" i="5"/>
  <c r="R62" i="5"/>
  <c r="AA63" i="5"/>
  <c r="R65" i="5"/>
  <c r="W66" i="5"/>
  <c r="T67" i="5"/>
  <c r="AE67" i="5"/>
  <c r="AD69" i="5"/>
  <c r="AD70" i="5"/>
  <c r="X71" i="5"/>
  <c r="Y72" i="5"/>
  <c r="R74" i="5"/>
  <c r="AA75" i="5"/>
  <c r="R77" i="5"/>
  <c r="W78" i="5"/>
  <c r="T79" i="5"/>
  <c r="AE79" i="5"/>
  <c r="Z81" i="5"/>
  <c r="AA82" i="5"/>
  <c r="W83" i="5"/>
  <c r="U84" i="5"/>
  <c r="V86" i="5"/>
  <c r="Z89" i="5"/>
  <c r="X91" i="5"/>
  <c r="Z95" i="5"/>
  <c r="AA98" i="5"/>
  <c r="R122" i="5"/>
  <c r="S127" i="5"/>
  <c r="AC133" i="5"/>
  <c r="R133" i="5"/>
  <c r="AD133" i="5"/>
  <c r="Z133" i="5"/>
  <c r="AA151" i="5"/>
  <c r="AC167" i="5"/>
  <c r="R167" i="5"/>
  <c r="AD167" i="5"/>
  <c r="Z167" i="5"/>
  <c r="V178" i="5"/>
  <c r="AD178" i="5"/>
  <c r="AC186" i="5"/>
  <c r="U186" i="5"/>
  <c r="W3" i="5"/>
  <c r="X7" i="5"/>
  <c r="Z9" i="5"/>
  <c r="AA10" i="5"/>
  <c r="AD13" i="5"/>
  <c r="AD14" i="5"/>
  <c r="AB15" i="5"/>
  <c r="AE18" i="5"/>
  <c r="AE19" i="5"/>
  <c r="R22" i="5"/>
  <c r="S27" i="5"/>
  <c r="V30" i="5"/>
  <c r="R34" i="5"/>
  <c r="AA35" i="5"/>
  <c r="Z37" i="5"/>
  <c r="AA38" i="5"/>
  <c r="V42" i="5"/>
  <c r="Z49" i="5"/>
  <c r="AD50" i="5"/>
  <c r="AB51" i="5"/>
  <c r="R54" i="5"/>
  <c r="W58" i="5"/>
  <c r="S62" i="5"/>
  <c r="V65" i="5"/>
  <c r="Z66" i="5"/>
  <c r="V67" i="5"/>
  <c r="AE70" i="5"/>
  <c r="Z71" i="5"/>
  <c r="S74" i="5"/>
  <c r="R75" i="5"/>
  <c r="AB75" i="5"/>
  <c r="V77" i="5"/>
  <c r="Z78" i="5"/>
  <c r="V79" i="5"/>
  <c r="AD81" i="5"/>
  <c r="AD82" i="5"/>
  <c r="X83" i="5"/>
  <c r="AC85" i="5"/>
  <c r="Z85" i="5"/>
  <c r="W86" i="5"/>
  <c r="AD90" i="5"/>
  <c r="S90" i="5"/>
  <c r="AE90" i="5"/>
  <c r="Z90" i="5"/>
  <c r="W90" i="5"/>
  <c r="AA91" i="5"/>
  <c r="AA95" i="5"/>
  <c r="AC99" i="5"/>
  <c r="AD99" i="5"/>
  <c r="S99" i="5"/>
  <c r="Z99" i="5"/>
  <c r="X99" i="5"/>
  <c r="W99" i="5"/>
  <c r="V99" i="5"/>
  <c r="AD106" i="5"/>
  <c r="W106" i="5"/>
  <c r="AE106" i="5"/>
  <c r="V122" i="5"/>
  <c r="W127" i="5"/>
  <c r="V133" i="5"/>
  <c r="AC141" i="5"/>
  <c r="V141" i="5"/>
  <c r="AD141" i="5"/>
  <c r="AD157" i="5"/>
  <c r="AE157" i="5"/>
  <c r="X157" i="5"/>
  <c r="W157" i="5"/>
  <c r="T157" i="5"/>
  <c r="S157" i="5"/>
  <c r="V167" i="5"/>
  <c r="U178" i="5"/>
  <c r="AA7" i="5"/>
  <c r="AD10" i="5"/>
  <c r="AE14" i="5"/>
  <c r="AE15" i="5"/>
  <c r="S22" i="5"/>
  <c r="S23" i="5"/>
  <c r="T27" i="5"/>
  <c r="R29" i="5"/>
  <c r="W30" i="5"/>
  <c r="S34" i="5"/>
  <c r="R35" i="5"/>
  <c r="AB35" i="5"/>
  <c r="AD37" i="5"/>
  <c r="AD38" i="5"/>
  <c r="AE50" i="5"/>
  <c r="AE51" i="5"/>
  <c r="S54" i="5"/>
  <c r="Z58" i="5"/>
  <c r="V62" i="5"/>
  <c r="Z65" i="5"/>
  <c r="W67" i="5"/>
  <c r="AA71" i="5"/>
  <c r="V74" i="5"/>
  <c r="Z77" i="5"/>
  <c r="W79" i="5"/>
  <c r="AE82" i="5"/>
  <c r="Z83" i="5"/>
  <c r="Z86" i="5"/>
  <c r="AB91" i="5"/>
  <c r="AD119" i="5"/>
  <c r="S119" i="5"/>
  <c r="AB119" i="5"/>
  <c r="AA119" i="5"/>
  <c r="X119" i="5"/>
  <c r="W119" i="5"/>
  <c r="AE122" i="5"/>
  <c r="Y152" i="5"/>
  <c r="AC152" i="5"/>
  <c r="U152" i="5"/>
  <c r="AC178" i="5"/>
  <c r="G145" i="4"/>
  <c r="H145" i="4" s="1"/>
  <c r="G153" i="4"/>
  <c r="H153" i="4" s="1"/>
  <c r="G161" i="4"/>
  <c r="H161" i="4" s="1"/>
  <c r="G169" i="4"/>
  <c r="H169" i="4" s="1"/>
  <c r="G177" i="4"/>
  <c r="H177" i="4" s="1"/>
  <c r="G185" i="4"/>
  <c r="H185" i="4" s="1"/>
  <c r="G193" i="4"/>
  <c r="H193" i="4" s="1"/>
  <c r="G201" i="4"/>
  <c r="H201" i="4" s="1"/>
  <c r="G209" i="4"/>
  <c r="H209" i="4" s="1"/>
  <c r="G216" i="4"/>
  <c r="AE10" i="5"/>
  <c r="AE38" i="5"/>
  <c r="AA58" i="5"/>
  <c r="W62" i="5"/>
  <c r="AD65" i="5"/>
  <c r="X67" i="5"/>
  <c r="W74" i="5"/>
  <c r="AD77" i="5"/>
  <c r="X79" i="5"/>
  <c r="AA83" i="5"/>
  <c r="AD86" i="5"/>
  <c r="AD123" i="5"/>
  <c r="S123" i="5"/>
  <c r="AB123" i="5"/>
  <c r="AA123" i="5"/>
  <c r="X123" i="5"/>
  <c r="W123" i="5"/>
  <c r="W54" i="5"/>
  <c r="W55" i="5"/>
  <c r="Z57" i="5"/>
  <c r="AD58" i="5"/>
  <c r="V61" i="5"/>
  <c r="Z62" i="5"/>
  <c r="U64" i="5"/>
  <c r="AE66" i="5"/>
  <c r="Z67" i="5"/>
  <c r="S71" i="5"/>
  <c r="AD71" i="5"/>
  <c r="V73" i="5"/>
  <c r="Z74" i="5"/>
  <c r="AE78" i="5"/>
  <c r="Z79" i="5"/>
  <c r="S82" i="5"/>
  <c r="R83" i="5"/>
  <c r="AB83" i="5"/>
  <c r="AD85" i="5"/>
  <c r="AA90" i="5"/>
  <c r="AC97" i="5"/>
  <c r="AD97" i="5"/>
  <c r="R97" i="5"/>
  <c r="AA99" i="5"/>
  <c r="AE119" i="5"/>
  <c r="T123" i="5"/>
  <c r="AD131" i="5"/>
  <c r="T131" i="5"/>
  <c r="AE131" i="5"/>
  <c r="AB131" i="5"/>
  <c r="AA131" i="5"/>
  <c r="X131" i="5"/>
  <c r="Y148" i="5"/>
  <c r="AC158" i="5"/>
  <c r="Y158" i="5"/>
  <c r="U158" i="5"/>
  <c r="G147" i="4"/>
  <c r="H147" i="4" s="1"/>
  <c r="G155" i="4"/>
  <c r="H155" i="4" s="1"/>
  <c r="G163" i="4"/>
  <c r="H163" i="4" s="1"/>
  <c r="G171" i="4"/>
  <c r="H171" i="4" s="1"/>
  <c r="G179" i="4"/>
  <c r="H179" i="4" s="1"/>
  <c r="G187" i="4"/>
  <c r="H187" i="4" s="1"/>
  <c r="G195" i="4"/>
  <c r="H195" i="4" s="1"/>
  <c r="G203" i="4"/>
  <c r="H203" i="4" s="1"/>
  <c r="G211" i="4"/>
  <c r="H211" i="4" s="1"/>
  <c r="S10" i="5"/>
  <c r="T15" i="5"/>
  <c r="V21" i="5"/>
  <c r="V33" i="5"/>
  <c r="S38" i="5"/>
  <c r="T51" i="5"/>
  <c r="R53" i="5"/>
  <c r="AE58" i="5"/>
  <c r="AA62" i="5"/>
  <c r="AA67" i="5"/>
  <c r="AA74" i="5"/>
  <c r="AA79" i="5"/>
  <c r="AC86" i="5"/>
  <c r="AA86" i="5"/>
  <c r="AC91" i="5"/>
  <c r="AD91" i="5"/>
  <c r="S91" i="5"/>
  <c r="Z91" i="5"/>
  <c r="W91" i="5"/>
  <c r="V91" i="5"/>
  <c r="AC95" i="5"/>
  <c r="AB95" i="5"/>
  <c r="R95" i="5"/>
  <c r="X95" i="5"/>
  <c r="V95" i="5"/>
  <c r="AE95" i="5"/>
  <c r="T95" i="5"/>
  <c r="AC117" i="5"/>
  <c r="AD117" i="5"/>
  <c r="Z117" i="5"/>
  <c r="V117" i="5"/>
  <c r="R117" i="5"/>
  <c r="AC120" i="5"/>
  <c r="Y120" i="5"/>
  <c r="AE123" i="5"/>
  <c r="AC137" i="5"/>
  <c r="R137" i="5"/>
  <c r="AD137" i="5"/>
  <c r="Z137" i="5"/>
  <c r="AD151" i="5"/>
  <c r="AE151" i="5"/>
  <c r="S151" i="5"/>
  <c r="Z151" i="5"/>
  <c r="X151" i="5"/>
  <c r="W151" i="5"/>
  <c r="V151" i="5"/>
  <c r="AC171" i="5"/>
  <c r="R171" i="5"/>
  <c r="AD171" i="5"/>
  <c r="Z171" i="5"/>
  <c r="AC175" i="5"/>
  <c r="AD175" i="5"/>
  <c r="Z175" i="5"/>
  <c r="V175" i="5"/>
  <c r="R175" i="5"/>
  <c r="G80" i="4"/>
  <c r="H80" i="4" s="1"/>
  <c r="G86" i="4"/>
  <c r="H86" i="4" s="1"/>
  <c r="G100" i="4"/>
  <c r="H100" i="4" s="1"/>
  <c r="G108" i="4"/>
  <c r="H108" i="4" s="1"/>
  <c r="G116" i="4"/>
  <c r="H116" i="4" s="1"/>
  <c r="G124" i="4"/>
  <c r="H124" i="4" s="1"/>
  <c r="G132" i="4"/>
  <c r="H132" i="4" s="1"/>
  <c r="G140" i="4"/>
  <c r="H140" i="4" s="1"/>
  <c r="G148" i="4"/>
  <c r="H148" i="4" s="1"/>
  <c r="G156" i="4"/>
  <c r="H156" i="4" s="1"/>
  <c r="G164" i="4"/>
  <c r="H164" i="4" s="1"/>
  <c r="G172" i="4"/>
  <c r="H172" i="4" s="1"/>
  <c r="G180" i="4"/>
  <c r="H180" i="4" s="1"/>
  <c r="G188" i="4"/>
  <c r="H188" i="4" s="1"/>
  <c r="G196" i="4"/>
  <c r="H196" i="4" s="1"/>
  <c r="G204" i="4"/>
  <c r="H204" i="4" s="1"/>
  <c r="G212" i="4"/>
  <c r="H212" i="4" s="1"/>
  <c r="S7" i="5"/>
  <c r="V10" i="5"/>
  <c r="R13" i="5"/>
  <c r="W14" i="5"/>
  <c r="W15" i="5"/>
  <c r="Z18" i="5"/>
  <c r="X19" i="5"/>
  <c r="Z21" i="5"/>
  <c r="AA22" i="5"/>
  <c r="AA23" i="5"/>
  <c r="AD25" i="5"/>
  <c r="AB27" i="5"/>
  <c r="AE30" i="5"/>
  <c r="Z33" i="5"/>
  <c r="AA34" i="5"/>
  <c r="W35" i="5"/>
  <c r="V38" i="5"/>
  <c r="AE42" i="5"/>
  <c r="W50" i="5"/>
  <c r="W51" i="5"/>
  <c r="V53" i="5"/>
  <c r="AA54" i="5"/>
  <c r="AA55" i="5"/>
  <c r="R58" i="5"/>
  <c r="AA59" i="5"/>
  <c r="AD61" i="5"/>
  <c r="AD62" i="5"/>
  <c r="X63" i="5"/>
  <c r="S66" i="5"/>
  <c r="R67" i="5"/>
  <c r="AB67" i="5"/>
  <c r="V69" i="5"/>
  <c r="Z70" i="5"/>
  <c r="V71" i="5"/>
  <c r="AD73" i="5"/>
  <c r="AD74" i="5"/>
  <c r="X75" i="5"/>
  <c r="AC76" i="5"/>
  <c r="S78" i="5"/>
  <c r="R79" i="5"/>
  <c r="AB79" i="5"/>
  <c r="R81" i="5"/>
  <c r="W82" i="5"/>
  <c r="T83" i="5"/>
  <c r="AE83" i="5"/>
  <c r="R86" i="5"/>
  <c r="R91" i="5"/>
  <c r="S95" i="5"/>
  <c r="Z97" i="5"/>
  <c r="AE99" i="5"/>
  <c r="AC105" i="5"/>
  <c r="T105" i="5"/>
  <c r="AD105" i="5"/>
  <c r="AB105" i="5"/>
  <c r="Z105" i="5"/>
  <c r="X105" i="5"/>
  <c r="AC118" i="5"/>
  <c r="S118" i="5"/>
  <c r="AD118" i="5"/>
  <c r="AA118" i="5"/>
  <c r="Z118" i="5"/>
  <c r="W118" i="5"/>
  <c r="AC121" i="5"/>
  <c r="AD121" i="5"/>
  <c r="Z121" i="5"/>
  <c r="V121" i="5"/>
  <c r="R121" i="5"/>
  <c r="W131" i="5"/>
  <c r="V137" i="5"/>
  <c r="AC145" i="5"/>
  <c r="V145" i="5"/>
  <c r="AD145" i="5"/>
  <c r="R151" i="5"/>
  <c r="AB154" i="5"/>
  <c r="X154" i="5"/>
  <c r="U154" i="5"/>
  <c r="T154" i="5"/>
  <c r="V171" i="5"/>
  <c r="S176" i="5"/>
  <c r="AA176" i="5"/>
  <c r="X176" i="5"/>
  <c r="W176" i="5"/>
  <c r="V176" i="5"/>
  <c r="AB191" i="5"/>
  <c r="W191" i="5"/>
  <c r="AD101" i="5"/>
  <c r="AE110" i="5"/>
  <c r="AE111" i="5"/>
  <c r="AE114" i="5"/>
  <c r="AE115" i="5"/>
  <c r="V125" i="5"/>
  <c r="Z126" i="5"/>
  <c r="V129" i="5"/>
  <c r="Z130" i="5"/>
  <c r="AA134" i="5"/>
  <c r="AA135" i="5"/>
  <c r="AA138" i="5"/>
  <c r="AA139" i="5"/>
  <c r="AD142" i="5"/>
  <c r="AB143" i="5"/>
  <c r="AD146" i="5"/>
  <c r="X147" i="5"/>
  <c r="V149" i="5"/>
  <c r="Z150" i="5"/>
  <c r="AE160" i="5"/>
  <c r="AE161" i="5"/>
  <c r="AE164" i="5"/>
  <c r="AE165" i="5"/>
  <c r="AA168" i="5"/>
  <c r="AA169" i="5"/>
  <c r="AA172" i="5"/>
  <c r="AB180" i="5"/>
  <c r="AA183" i="5"/>
  <c r="AB188" i="5"/>
  <c r="AD192" i="5"/>
  <c r="AA194" i="5"/>
  <c r="X202" i="5"/>
  <c r="AA206" i="5"/>
  <c r="AC208" i="5"/>
  <c r="AA87" i="5"/>
  <c r="U92" i="5"/>
  <c r="S94" i="5"/>
  <c r="R114" i="5"/>
  <c r="Z125" i="5"/>
  <c r="AA126" i="5"/>
  <c r="Z129" i="5"/>
  <c r="AA130" i="5"/>
  <c r="AD134" i="5"/>
  <c r="AB135" i="5"/>
  <c r="AD138" i="5"/>
  <c r="AB139" i="5"/>
  <c r="AE142" i="5"/>
  <c r="AE143" i="5"/>
  <c r="AE146" i="5"/>
  <c r="AA147" i="5"/>
  <c r="Z149" i="5"/>
  <c r="AA150" i="5"/>
  <c r="AD168" i="5"/>
  <c r="AB169" i="5"/>
  <c r="AD172" i="5"/>
  <c r="AE179" i="5"/>
  <c r="AE180" i="5"/>
  <c r="AD183" i="5"/>
  <c r="AE187" i="5"/>
  <c r="R194" i="5"/>
  <c r="AB194" i="5"/>
  <c r="AE195" i="5"/>
  <c r="T198" i="5"/>
  <c r="AE198" i="5"/>
  <c r="AC200" i="5"/>
  <c r="Z202" i="5"/>
  <c r="Y203" i="5"/>
  <c r="R206" i="5"/>
  <c r="AB206" i="5"/>
  <c r="W210" i="5"/>
  <c r="S211" i="5"/>
  <c r="AE134" i="5"/>
  <c r="AE138" i="5"/>
  <c r="AB147" i="5"/>
  <c r="AE168" i="5"/>
  <c r="AE172" i="5"/>
  <c r="AE183" i="5"/>
  <c r="AA202" i="5"/>
  <c r="AA203" i="5"/>
  <c r="S206" i="5"/>
  <c r="AD206" i="5"/>
  <c r="V209" i="5"/>
  <c r="X210" i="5"/>
  <c r="T211" i="5"/>
  <c r="AD87" i="5"/>
  <c r="AA94" i="5"/>
  <c r="W102" i="5"/>
  <c r="AE126" i="5"/>
  <c r="AE130" i="5"/>
  <c r="R134" i="5"/>
  <c r="R138" i="5"/>
  <c r="S142" i="5"/>
  <c r="S143" i="5"/>
  <c r="Y144" i="5"/>
  <c r="R147" i="5"/>
  <c r="AE147" i="5"/>
  <c r="AE150" i="5"/>
  <c r="R153" i="5"/>
  <c r="V160" i="5"/>
  <c r="T161" i="5"/>
  <c r="V164" i="5"/>
  <c r="T165" i="5"/>
  <c r="R168" i="5"/>
  <c r="R172" i="5"/>
  <c r="S179" i="5"/>
  <c r="S180" i="5"/>
  <c r="T181" i="5"/>
  <c r="R183" i="5"/>
  <c r="S187" i="5"/>
  <c r="S188" i="5"/>
  <c r="AA190" i="5"/>
  <c r="R192" i="5"/>
  <c r="T194" i="5"/>
  <c r="AE194" i="5"/>
  <c r="U196" i="5"/>
  <c r="W198" i="5"/>
  <c r="W199" i="5"/>
  <c r="R202" i="5"/>
  <c r="AB202" i="5"/>
  <c r="T206" i="5"/>
  <c r="AE206" i="5"/>
  <c r="Z210" i="5"/>
  <c r="W211" i="5"/>
  <c r="T180" i="5"/>
  <c r="X181" i="5"/>
  <c r="S183" i="5"/>
  <c r="V187" i="5"/>
  <c r="T188" i="5"/>
  <c r="T192" i="5"/>
  <c r="V194" i="5"/>
  <c r="S202" i="5"/>
  <c r="AD202" i="5"/>
  <c r="V206" i="5"/>
  <c r="AA210" i="5"/>
  <c r="X211" i="5"/>
  <c r="R210" i="5"/>
  <c r="AB210" i="5"/>
  <c r="AA211" i="5"/>
  <c r="W87" i="5"/>
  <c r="Z93" i="5"/>
  <c r="V101" i="5"/>
  <c r="AA103" i="5"/>
  <c r="AA110" i="5"/>
  <c r="AA111" i="5"/>
  <c r="AA114" i="5"/>
  <c r="AA115" i="5"/>
  <c r="V126" i="5"/>
  <c r="V130" i="5"/>
  <c r="W134" i="5"/>
  <c r="W135" i="5"/>
  <c r="W138" i="5"/>
  <c r="W139" i="5"/>
  <c r="Z142" i="5"/>
  <c r="X143" i="5"/>
  <c r="Z146" i="5"/>
  <c r="V147" i="5"/>
  <c r="V150" i="5"/>
  <c r="AE153" i="5"/>
  <c r="AE156" i="5"/>
  <c r="Z159" i="5"/>
  <c r="AA160" i="5"/>
  <c r="AA161" i="5"/>
  <c r="Z163" i="5"/>
  <c r="AA164" i="5"/>
  <c r="AA165" i="5"/>
  <c r="W168" i="5"/>
  <c r="W169" i="5"/>
  <c r="W172" i="5"/>
  <c r="W173" i="5"/>
  <c r="Z179" i="5"/>
  <c r="X180" i="5"/>
  <c r="W183" i="5"/>
  <c r="Z187" i="5"/>
  <c r="X188" i="5"/>
  <c r="Y192" i="5"/>
  <c r="X194" i="5"/>
  <c r="AA198" i="5"/>
  <c r="T200" i="5"/>
  <c r="V202" i="5"/>
  <c r="X206" i="5"/>
  <c r="S210" i="5"/>
  <c r="AD210" i="5"/>
  <c r="AB211" i="5"/>
  <c r="U2" i="5"/>
  <c r="Y2" i="5"/>
  <c r="R2" i="5"/>
  <c r="V2" i="5"/>
  <c r="Z2" i="5"/>
  <c r="AD2" i="5"/>
  <c r="U4" i="5"/>
  <c r="Y4" i="5"/>
  <c r="AC4" i="5"/>
  <c r="U8" i="5"/>
  <c r="Y8" i="5"/>
  <c r="AC8" i="5"/>
  <c r="U12" i="5"/>
  <c r="Y12" i="5"/>
  <c r="AC12" i="5"/>
  <c r="U16" i="5"/>
  <c r="Y16" i="5"/>
  <c r="AC16" i="5"/>
  <c r="U20" i="5"/>
  <c r="Y20" i="5"/>
  <c r="AC20" i="5"/>
  <c r="U24" i="5"/>
  <c r="Y24" i="5"/>
  <c r="AC24" i="5"/>
  <c r="U28" i="5"/>
  <c r="Y28" i="5"/>
  <c r="AC28" i="5"/>
  <c r="U32" i="5"/>
  <c r="Y32" i="5"/>
  <c r="AC32" i="5"/>
  <c r="U36" i="5"/>
  <c r="Y36" i="5"/>
  <c r="AC36" i="5"/>
  <c r="U40" i="5"/>
  <c r="Y40" i="5"/>
  <c r="AC40" i="5"/>
  <c r="U44" i="5"/>
  <c r="Y44" i="5"/>
  <c r="AC44" i="5"/>
  <c r="AE48" i="5"/>
  <c r="AA48" i="5"/>
  <c r="W48" i="5"/>
  <c r="S48" i="5"/>
  <c r="AD48" i="5"/>
  <c r="Z48" i="5"/>
  <c r="V48" i="5"/>
  <c r="R48" i="5"/>
  <c r="Y48" i="5"/>
  <c r="AE52" i="5"/>
  <c r="AA52" i="5"/>
  <c r="W52" i="5"/>
  <c r="S52" i="5"/>
  <c r="AD52" i="5"/>
  <c r="Z52" i="5"/>
  <c r="V52" i="5"/>
  <c r="R52" i="5"/>
  <c r="Y52" i="5"/>
  <c r="AE56" i="5"/>
  <c r="AA56" i="5"/>
  <c r="W56" i="5"/>
  <c r="S56" i="5"/>
  <c r="AD56" i="5"/>
  <c r="Z56" i="5"/>
  <c r="V56" i="5"/>
  <c r="R56" i="5"/>
  <c r="Y56" i="5"/>
  <c r="AB60" i="5"/>
  <c r="X60" i="5"/>
  <c r="T60" i="5"/>
  <c r="AE60" i="5"/>
  <c r="AA60" i="5"/>
  <c r="W60" i="5"/>
  <c r="S60" i="5"/>
  <c r="AD60" i="5"/>
  <c r="Z60" i="5"/>
  <c r="V60" i="5"/>
  <c r="R60" i="5"/>
  <c r="AB96" i="5"/>
  <c r="X96" i="5"/>
  <c r="T96" i="5"/>
  <c r="AE96" i="5"/>
  <c r="AA96" i="5"/>
  <c r="W96" i="5"/>
  <c r="S96" i="5"/>
  <c r="AD96" i="5"/>
  <c r="Z96" i="5"/>
  <c r="V96" i="5"/>
  <c r="R96" i="5"/>
  <c r="AB113" i="5"/>
  <c r="X113" i="5"/>
  <c r="T113" i="5"/>
  <c r="AE113" i="5"/>
  <c r="AA113" i="5"/>
  <c r="W113" i="5"/>
  <c r="S113" i="5"/>
  <c r="AD113" i="5"/>
  <c r="V113" i="5"/>
  <c r="AC113" i="5"/>
  <c r="U113" i="5"/>
  <c r="Z113" i="5"/>
  <c r="R113" i="5"/>
  <c r="S2" i="5"/>
  <c r="W2" i="5"/>
  <c r="AA2" i="5"/>
  <c r="AE2" i="5"/>
  <c r="U3" i="5"/>
  <c r="Y3" i="5"/>
  <c r="AC3" i="5"/>
  <c r="R4" i="5"/>
  <c r="V4" i="5"/>
  <c r="Z4" i="5"/>
  <c r="AD4" i="5"/>
  <c r="S5" i="5"/>
  <c r="W5" i="5"/>
  <c r="AA5" i="5"/>
  <c r="AE5" i="5"/>
  <c r="T6" i="5"/>
  <c r="X6" i="5"/>
  <c r="AB6" i="5"/>
  <c r="U7" i="5"/>
  <c r="Y7" i="5"/>
  <c r="AC7" i="5"/>
  <c r="R8" i="5"/>
  <c r="V8" i="5"/>
  <c r="Z8" i="5"/>
  <c r="AD8" i="5"/>
  <c r="S9" i="5"/>
  <c r="W9" i="5"/>
  <c r="AA9" i="5"/>
  <c r="AE9" i="5"/>
  <c r="T10" i="5"/>
  <c r="X10" i="5"/>
  <c r="AB10" i="5"/>
  <c r="U11" i="5"/>
  <c r="Y11" i="5"/>
  <c r="AC11" i="5"/>
  <c r="R12" i="5"/>
  <c r="V12" i="5"/>
  <c r="Z12" i="5"/>
  <c r="AD12" i="5"/>
  <c r="S13" i="5"/>
  <c r="W13" i="5"/>
  <c r="AA13" i="5"/>
  <c r="AE13" i="5"/>
  <c r="T14" i="5"/>
  <c r="X14" i="5"/>
  <c r="AB14" i="5"/>
  <c r="U15" i="5"/>
  <c r="Y15" i="5"/>
  <c r="AC15" i="5"/>
  <c r="R16" i="5"/>
  <c r="V16" i="5"/>
  <c r="Z16" i="5"/>
  <c r="AD16" i="5"/>
  <c r="S17" i="5"/>
  <c r="W17" i="5"/>
  <c r="AA17" i="5"/>
  <c r="AE17" i="5"/>
  <c r="T18" i="5"/>
  <c r="X18" i="5"/>
  <c r="AB18" i="5"/>
  <c r="U19" i="5"/>
  <c r="Y19" i="5"/>
  <c r="AC19" i="5"/>
  <c r="R20" i="5"/>
  <c r="V20" i="5"/>
  <c r="Z20" i="5"/>
  <c r="AD20" i="5"/>
  <c r="S21" i="5"/>
  <c r="W21" i="5"/>
  <c r="AA21" i="5"/>
  <c r="AE21" i="5"/>
  <c r="T22" i="5"/>
  <c r="X22" i="5"/>
  <c r="AB22" i="5"/>
  <c r="U23" i="5"/>
  <c r="Y23" i="5"/>
  <c r="AC23" i="5"/>
  <c r="R24" i="5"/>
  <c r="V24" i="5"/>
  <c r="Z24" i="5"/>
  <c r="AD24" i="5"/>
  <c r="S25" i="5"/>
  <c r="W25" i="5"/>
  <c r="AA25" i="5"/>
  <c r="AE25" i="5"/>
  <c r="T26" i="5"/>
  <c r="X26" i="5"/>
  <c r="AB26" i="5"/>
  <c r="U27" i="5"/>
  <c r="Y27" i="5"/>
  <c r="AC27" i="5"/>
  <c r="R28" i="5"/>
  <c r="V28" i="5"/>
  <c r="Z28" i="5"/>
  <c r="AD28" i="5"/>
  <c r="S29" i="5"/>
  <c r="W29" i="5"/>
  <c r="AA29" i="5"/>
  <c r="AE29" i="5"/>
  <c r="T30" i="5"/>
  <c r="X30" i="5"/>
  <c r="AB30" i="5"/>
  <c r="U31" i="5"/>
  <c r="Y31" i="5"/>
  <c r="AC31" i="5"/>
  <c r="R32" i="5"/>
  <c r="V32" i="5"/>
  <c r="Z32" i="5"/>
  <c r="AD32" i="5"/>
  <c r="S33" i="5"/>
  <c r="W33" i="5"/>
  <c r="AA33" i="5"/>
  <c r="AE33" i="5"/>
  <c r="T34" i="5"/>
  <c r="X34" i="5"/>
  <c r="AB34" i="5"/>
  <c r="U35" i="5"/>
  <c r="Y35" i="5"/>
  <c r="R36" i="5"/>
  <c r="V36" i="5"/>
  <c r="Z36" i="5"/>
  <c r="AD36" i="5"/>
  <c r="S37" i="5"/>
  <c r="W37" i="5"/>
  <c r="AA37" i="5"/>
  <c r="AE37" i="5"/>
  <c r="T38" i="5"/>
  <c r="X38" i="5"/>
  <c r="AB38" i="5"/>
  <c r="U39" i="5"/>
  <c r="Y39" i="5"/>
  <c r="R40" i="5"/>
  <c r="V40" i="5"/>
  <c r="Z40" i="5"/>
  <c r="AD40" i="5"/>
  <c r="S41" i="5"/>
  <c r="W41" i="5"/>
  <c r="AA41" i="5"/>
  <c r="AE41" i="5"/>
  <c r="T42" i="5"/>
  <c r="X42" i="5"/>
  <c r="AB42" i="5"/>
  <c r="U43" i="5"/>
  <c r="Y43" i="5"/>
  <c r="R44" i="5"/>
  <c r="V44" i="5"/>
  <c r="Z44" i="5"/>
  <c r="AD44" i="5"/>
  <c r="S45" i="5"/>
  <c r="W45" i="5"/>
  <c r="AA45" i="5"/>
  <c r="AE45" i="5"/>
  <c r="T46" i="5"/>
  <c r="X46" i="5"/>
  <c r="AB46" i="5"/>
  <c r="T48" i="5"/>
  <c r="AB48" i="5"/>
  <c r="U49" i="5"/>
  <c r="AC49" i="5"/>
  <c r="T52" i="5"/>
  <c r="AB52" i="5"/>
  <c r="U53" i="5"/>
  <c r="AC53" i="5"/>
  <c r="T56" i="5"/>
  <c r="AB56" i="5"/>
  <c r="U60" i="5"/>
  <c r="AB64" i="5"/>
  <c r="X64" i="5"/>
  <c r="T64" i="5"/>
  <c r="AE64" i="5"/>
  <c r="AA64" i="5"/>
  <c r="W64" i="5"/>
  <c r="S64" i="5"/>
  <c r="AD64" i="5"/>
  <c r="Z64" i="5"/>
  <c r="V64" i="5"/>
  <c r="R64" i="5"/>
  <c r="AB72" i="5"/>
  <c r="X72" i="5"/>
  <c r="T72" i="5"/>
  <c r="AE72" i="5"/>
  <c r="AA72" i="5"/>
  <c r="W72" i="5"/>
  <c r="S72" i="5"/>
  <c r="AD72" i="5"/>
  <c r="Z72" i="5"/>
  <c r="V72" i="5"/>
  <c r="R72" i="5"/>
  <c r="AB80" i="5"/>
  <c r="X80" i="5"/>
  <c r="T80" i="5"/>
  <c r="AE80" i="5"/>
  <c r="AA80" i="5"/>
  <c r="W80" i="5"/>
  <c r="S80" i="5"/>
  <c r="AD80" i="5"/>
  <c r="Z80" i="5"/>
  <c r="V80" i="5"/>
  <c r="R80" i="5"/>
  <c r="Y84" i="5"/>
  <c r="AB88" i="5"/>
  <c r="X88" i="5"/>
  <c r="T88" i="5"/>
  <c r="AE88" i="5"/>
  <c r="AA88" i="5"/>
  <c r="W88" i="5"/>
  <c r="S88" i="5"/>
  <c r="AD88" i="5"/>
  <c r="Z88" i="5"/>
  <c r="V88" i="5"/>
  <c r="R88" i="5"/>
  <c r="U96" i="5"/>
  <c r="AB104" i="5"/>
  <c r="X104" i="5"/>
  <c r="T104" i="5"/>
  <c r="AE104" i="5"/>
  <c r="AA104" i="5"/>
  <c r="W104" i="5"/>
  <c r="S104" i="5"/>
  <c r="AD104" i="5"/>
  <c r="Z104" i="5"/>
  <c r="V104" i="5"/>
  <c r="R104" i="5"/>
  <c r="Y113" i="5"/>
  <c r="AB140" i="5"/>
  <c r="X140" i="5"/>
  <c r="T140" i="5"/>
  <c r="AE140" i="5"/>
  <c r="AA140" i="5"/>
  <c r="W140" i="5"/>
  <c r="S140" i="5"/>
  <c r="AD140" i="5"/>
  <c r="Z140" i="5"/>
  <c r="V140" i="5"/>
  <c r="R140" i="5"/>
  <c r="AC140" i="5"/>
  <c r="Y140" i="5"/>
  <c r="U140" i="5"/>
  <c r="T2" i="5"/>
  <c r="X2" i="5"/>
  <c r="AB2" i="5"/>
  <c r="R3" i="5"/>
  <c r="V3" i="5"/>
  <c r="Z3" i="5"/>
  <c r="S4" i="5"/>
  <c r="W4" i="5"/>
  <c r="AA4" i="5"/>
  <c r="AE4" i="5"/>
  <c r="T5" i="5"/>
  <c r="X5" i="5"/>
  <c r="AB5" i="5"/>
  <c r="U6" i="5"/>
  <c r="Y6" i="5"/>
  <c r="R7" i="5"/>
  <c r="V7" i="5"/>
  <c r="Z7" i="5"/>
  <c r="S8" i="5"/>
  <c r="W8" i="5"/>
  <c r="AA8" i="5"/>
  <c r="AE8" i="5"/>
  <c r="T9" i="5"/>
  <c r="X9" i="5"/>
  <c r="AB9" i="5"/>
  <c r="U10" i="5"/>
  <c r="Y10" i="5"/>
  <c r="R11" i="5"/>
  <c r="V11" i="5"/>
  <c r="Z11" i="5"/>
  <c r="S12" i="5"/>
  <c r="W12" i="5"/>
  <c r="AA12" i="5"/>
  <c r="AE12" i="5"/>
  <c r="T13" i="5"/>
  <c r="X13" i="5"/>
  <c r="AB13" i="5"/>
  <c r="U14" i="5"/>
  <c r="Y14" i="5"/>
  <c r="R15" i="5"/>
  <c r="V15" i="5"/>
  <c r="Z15" i="5"/>
  <c r="S16" i="5"/>
  <c r="W16" i="5"/>
  <c r="AA16" i="5"/>
  <c r="AE16" i="5"/>
  <c r="T17" i="5"/>
  <c r="X17" i="5"/>
  <c r="AB17" i="5"/>
  <c r="U18" i="5"/>
  <c r="Y18" i="5"/>
  <c r="R19" i="5"/>
  <c r="V19" i="5"/>
  <c r="Z19" i="5"/>
  <c r="S20" i="5"/>
  <c r="W20" i="5"/>
  <c r="AA20" i="5"/>
  <c r="AE20" i="5"/>
  <c r="T21" i="5"/>
  <c r="X21" i="5"/>
  <c r="AB21" i="5"/>
  <c r="U22" i="5"/>
  <c r="Y22" i="5"/>
  <c r="R23" i="5"/>
  <c r="V23" i="5"/>
  <c r="Z23" i="5"/>
  <c r="S24" i="5"/>
  <c r="W24" i="5"/>
  <c r="AA24" i="5"/>
  <c r="AE24" i="5"/>
  <c r="T25" i="5"/>
  <c r="X25" i="5"/>
  <c r="AB25" i="5"/>
  <c r="U26" i="5"/>
  <c r="Y26" i="5"/>
  <c r="R27" i="5"/>
  <c r="V27" i="5"/>
  <c r="Z27" i="5"/>
  <c r="S28" i="5"/>
  <c r="W28" i="5"/>
  <c r="AA28" i="5"/>
  <c r="AE28" i="5"/>
  <c r="T29" i="5"/>
  <c r="X29" i="5"/>
  <c r="AB29" i="5"/>
  <c r="U30" i="5"/>
  <c r="Y30" i="5"/>
  <c r="S32" i="5"/>
  <c r="W32" i="5"/>
  <c r="AA32" i="5"/>
  <c r="AE32" i="5"/>
  <c r="T33" i="5"/>
  <c r="X33" i="5"/>
  <c r="AB33" i="5"/>
  <c r="U34" i="5"/>
  <c r="Y34" i="5"/>
  <c r="S36" i="5"/>
  <c r="W36" i="5"/>
  <c r="AA36" i="5"/>
  <c r="AE36" i="5"/>
  <c r="T37" i="5"/>
  <c r="X37" i="5"/>
  <c r="AB37" i="5"/>
  <c r="U38" i="5"/>
  <c r="Y38" i="5"/>
  <c r="S40" i="5"/>
  <c r="W40" i="5"/>
  <c r="AA40" i="5"/>
  <c r="AE40" i="5"/>
  <c r="T41" i="5"/>
  <c r="X41" i="5"/>
  <c r="AB41" i="5"/>
  <c r="U42" i="5"/>
  <c r="Y42" i="5"/>
  <c r="S44" i="5"/>
  <c r="W44" i="5"/>
  <c r="AA44" i="5"/>
  <c r="AE44" i="5"/>
  <c r="T45" i="5"/>
  <c r="X45" i="5"/>
  <c r="AB45" i="5"/>
  <c r="U46" i="5"/>
  <c r="Y46" i="5"/>
  <c r="AD46" i="5"/>
  <c r="U48" i="5"/>
  <c r="AC48" i="5"/>
  <c r="V49" i="5"/>
  <c r="U52" i="5"/>
  <c r="AC52" i="5"/>
  <c r="U56" i="5"/>
  <c r="AC56" i="5"/>
  <c r="Y60" i="5"/>
  <c r="U88" i="5"/>
  <c r="AB92" i="5"/>
  <c r="X92" i="5"/>
  <c r="T92" i="5"/>
  <c r="AE92" i="5"/>
  <c r="AA92" i="5"/>
  <c r="W92" i="5"/>
  <c r="S92" i="5"/>
  <c r="AD92" i="5"/>
  <c r="Z92" i="5"/>
  <c r="V92" i="5"/>
  <c r="R92" i="5"/>
  <c r="Y96" i="5"/>
  <c r="AB100" i="5"/>
  <c r="X100" i="5"/>
  <c r="T100" i="5"/>
  <c r="AE100" i="5"/>
  <c r="AA100" i="5"/>
  <c r="W100" i="5"/>
  <c r="S100" i="5"/>
  <c r="AD100" i="5"/>
  <c r="Z100" i="5"/>
  <c r="V100" i="5"/>
  <c r="R100" i="5"/>
  <c r="U104" i="5"/>
  <c r="AB132" i="5"/>
  <c r="X132" i="5"/>
  <c r="T132" i="5"/>
  <c r="AE132" i="5"/>
  <c r="AA132" i="5"/>
  <c r="W132" i="5"/>
  <c r="S132" i="5"/>
  <c r="AD132" i="5"/>
  <c r="Z132" i="5"/>
  <c r="V132" i="5"/>
  <c r="R132" i="5"/>
  <c r="AC132" i="5"/>
  <c r="Y132" i="5"/>
  <c r="U132" i="5"/>
  <c r="T4" i="5"/>
  <c r="X4" i="5"/>
  <c r="U5" i="5"/>
  <c r="Y5" i="5"/>
  <c r="T8" i="5"/>
  <c r="X8" i="5"/>
  <c r="U9" i="5"/>
  <c r="Y9" i="5"/>
  <c r="T12" i="5"/>
  <c r="X12" i="5"/>
  <c r="U13" i="5"/>
  <c r="Y13" i="5"/>
  <c r="T16" i="5"/>
  <c r="X16" i="5"/>
  <c r="U17" i="5"/>
  <c r="Y17" i="5"/>
  <c r="T20" i="5"/>
  <c r="X20" i="5"/>
  <c r="U21" i="5"/>
  <c r="Y21" i="5"/>
  <c r="T24" i="5"/>
  <c r="X24" i="5"/>
  <c r="U25" i="5"/>
  <c r="Y25" i="5"/>
  <c r="T28" i="5"/>
  <c r="X28" i="5"/>
  <c r="U29" i="5"/>
  <c r="Y29" i="5"/>
  <c r="T32" i="5"/>
  <c r="X32" i="5"/>
  <c r="U33" i="5"/>
  <c r="Y33" i="5"/>
  <c r="T36" i="5"/>
  <c r="X36" i="5"/>
  <c r="U37" i="5"/>
  <c r="Y37" i="5"/>
  <c r="T40" i="5"/>
  <c r="X40" i="5"/>
  <c r="U41" i="5"/>
  <c r="Y41" i="5"/>
  <c r="T44" i="5"/>
  <c r="X44" i="5"/>
  <c r="U45" i="5"/>
  <c r="Y45" i="5"/>
  <c r="V46" i="5"/>
  <c r="Z46" i="5"/>
  <c r="AE46" i="5"/>
  <c r="X48" i="5"/>
  <c r="AB49" i="5"/>
  <c r="X49" i="5"/>
  <c r="T49" i="5"/>
  <c r="AE49" i="5"/>
  <c r="AA49" i="5"/>
  <c r="W49" i="5"/>
  <c r="S49" i="5"/>
  <c r="Y49" i="5"/>
  <c r="X52" i="5"/>
  <c r="AB53" i="5"/>
  <c r="X53" i="5"/>
  <c r="T53" i="5"/>
  <c r="AE53" i="5"/>
  <c r="AA53" i="5"/>
  <c r="W53" i="5"/>
  <c r="S53" i="5"/>
  <c r="Y53" i="5"/>
  <c r="X56" i="5"/>
  <c r="AC57" i="5"/>
  <c r="Y57" i="5"/>
  <c r="U57" i="5"/>
  <c r="AB57" i="5"/>
  <c r="X57" i="5"/>
  <c r="T57" i="5"/>
  <c r="AE57" i="5"/>
  <c r="AA57" i="5"/>
  <c r="W57" i="5"/>
  <c r="S57" i="5"/>
  <c r="AD57" i="5"/>
  <c r="AC60" i="5"/>
  <c r="AB68" i="5"/>
  <c r="X68" i="5"/>
  <c r="T68" i="5"/>
  <c r="AE68" i="5"/>
  <c r="AA68" i="5"/>
  <c r="W68" i="5"/>
  <c r="S68" i="5"/>
  <c r="AD68" i="5"/>
  <c r="Z68" i="5"/>
  <c r="V68" i="5"/>
  <c r="R68" i="5"/>
  <c r="AB76" i="5"/>
  <c r="X76" i="5"/>
  <c r="T76" i="5"/>
  <c r="AE76" i="5"/>
  <c r="AA76" i="5"/>
  <c r="W76" i="5"/>
  <c r="S76" i="5"/>
  <c r="AD76" i="5"/>
  <c r="Z76" i="5"/>
  <c r="V76" i="5"/>
  <c r="R76" i="5"/>
  <c r="AB84" i="5"/>
  <c r="X84" i="5"/>
  <c r="T84" i="5"/>
  <c r="AE84" i="5"/>
  <c r="AA84" i="5"/>
  <c r="W84" i="5"/>
  <c r="S84" i="5"/>
  <c r="AD84" i="5"/>
  <c r="Z84" i="5"/>
  <c r="V84" i="5"/>
  <c r="R84" i="5"/>
  <c r="Y88" i="5"/>
  <c r="AC96" i="5"/>
  <c r="U100" i="5"/>
  <c r="Y104" i="5"/>
  <c r="AB109" i="5"/>
  <c r="X109" i="5"/>
  <c r="T109" i="5"/>
  <c r="AE109" i="5"/>
  <c r="AA109" i="5"/>
  <c r="W109" i="5"/>
  <c r="S109" i="5"/>
  <c r="AD109" i="5"/>
  <c r="V109" i="5"/>
  <c r="AC109" i="5"/>
  <c r="U109" i="5"/>
  <c r="Z109" i="5"/>
  <c r="R109" i="5"/>
  <c r="AB124" i="5"/>
  <c r="X124" i="5"/>
  <c r="T124" i="5"/>
  <c r="AE124" i="5"/>
  <c r="AA124" i="5"/>
  <c r="W124" i="5"/>
  <c r="S124" i="5"/>
  <c r="AD124" i="5"/>
  <c r="Z124" i="5"/>
  <c r="V124" i="5"/>
  <c r="R124" i="5"/>
  <c r="AC124" i="5"/>
  <c r="Y124" i="5"/>
  <c r="U124" i="5"/>
  <c r="U47" i="5"/>
  <c r="Y47" i="5"/>
  <c r="AC47" i="5"/>
  <c r="T50" i="5"/>
  <c r="X50" i="5"/>
  <c r="AB50" i="5"/>
  <c r="U51" i="5"/>
  <c r="Y51" i="5"/>
  <c r="AC51" i="5"/>
  <c r="T54" i="5"/>
  <c r="X54" i="5"/>
  <c r="AB54" i="5"/>
  <c r="U55" i="5"/>
  <c r="Y55" i="5"/>
  <c r="AC55" i="5"/>
  <c r="T58" i="5"/>
  <c r="X58" i="5"/>
  <c r="AB58" i="5"/>
  <c r="U59" i="5"/>
  <c r="Y59" i="5"/>
  <c r="AC59" i="5"/>
  <c r="S61" i="5"/>
  <c r="W61" i="5"/>
  <c r="AA61" i="5"/>
  <c r="AE61" i="5"/>
  <c r="T62" i="5"/>
  <c r="X62" i="5"/>
  <c r="AB62" i="5"/>
  <c r="U63" i="5"/>
  <c r="Y63" i="5"/>
  <c r="AC63" i="5"/>
  <c r="S65" i="5"/>
  <c r="W65" i="5"/>
  <c r="AA65" i="5"/>
  <c r="AE65" i="5"/>
  <c r="T66" i="5"/>
  <c r="X66" i="5"/>
  <c r="AB66" i="5"/>
  <c r="U67" i="5"/>
  <c r="Y67" i="5"/>
  <c r="S69" i="5"/>
  <c r="W69" i="5"/>
  <c r="AA69" i="5"/>
  <c r="AE69" i="5"/>
  <c r="T70" i="5"/>
  <c r="X70" i="5"/>
  <c r="AB70" i="5"/>
  <c r="U71" i="5"/>
  <c r="Y71" i="5"/>
  <c r="S73" i="5"/>
  <c r="W73" i="5"/>
  <c r="AA73" i="5"/>
  <c r="AE73" i="5"/>
  <c r="T74" i="5"/>
  <c r="X74" i="5"/>
  <c r="AB74" i="5"/>
  <c r="U75" i="5"/>
  <c r="Y75" i="5"/>
  <c r="S77" i="5"/>
  <c r="W77" i="5"/>
  <c r="AA77" i="5"/>
  <c r="AE77" i="5"/>
  <c r="T78" i="5"/>
  <c r="X78" i="5"/>
  <c r="AB78" i="5"/>
  <c r="U79" i="5"/>
  <c r="Y79" i="5"/>
  <c r="S81" i="5"/>
  <c r="W81" i="5"/>
  <c r="AA81" i="5"/>
  <c r="AE81" i="5"/>
  <c r="T82" i="5"/>
  <c r="X82" i="5"/>
  <c r="AB82" i="5"/>
  <c r="U83" i="5"/>
  <c r="Y83" i="5"/>
  <c r="S85" i="5"/>
  <c r="W85" i="5"/>
  <c r="AA85" i="5"/>
  <c r="AE85" i="5"/>
  <c r="T86" i="5"/>
  <c r="X86" i="5"/>
  <c r="AB86" i="5"/>
  <c r="U87" i="5"/>
  <c r="Y87" i="5"/>
  <c r="S89" i="5"/>
  <c r="W89" i="5"/>
  <c r="AA89" i="5"/>
  <c r="AE89" i="5"/>
  <c r="T90" i="5"/>
  <c r="X90" i="5"/>
  <c r="AB90" i="5"/>
  <c r="U91" i="5"/>
  <c r="Y91" i="5"/>
  <c r="S93" i="5"/>
  <c r="W93" i="5"/>
  <c r="AA93" i="5"/>
  <c r="AE93" i="5"/>
  <c r="T94" i="5"/>
  <c r="X94" i="5"/>
  <c r="AB94" i="5"/>
  <c r="U95" i="5"/>
  <c r="Y95" i="5"/>
  <c r="S97" i="5"/>
  <c r="W97" i="5"/>
  <c r="AA97" i="5"/>
  <c r="AE97" i="5"/>
  <c r="T98" i="5"/>
  <c r="X98" i="5"/>
  <c r="AB98" i="5"/>
  <c r="U99" i="5"/>
  <c r="Y99" i="5"/>
  <c r="S101" i="5"/>
  <c r="W101" i="5"/>
  <c r="AA101" i="5"/>
  <c r="AE101" i="5"/>
  <c r="T102" i="5"/>
  <c r="X102" i="5"/>
  <c r="AB102" i="5"/>
  <c r="U103" i="5"/>
  <c r="Y103" i="5"/>
  <c r="S105" i="5"/>
  <c r="W105" i="5"/>
  <c r="AA105" i="5"/>
  <c r="AE105" i="5"/>
  <c r="T106" i="5"/>
  <c r="X106" i="5"/>
  <c r="AB106" i="5"/>
  <c r="AD107" i="5"/>
  <c r="Z107" i="5"/>
  <c r="V107" i="5"/>
  <c r="R107" i="5"/>
  <c r="AC107" i="5"/>
  <c r="Y107" i="5"/>
  <c r="U107" i="5"/>
  <c r="X107" i="5"/>
  <c r="AE108" i="5"/>
  <c r="AA108" i="5"/>
  <c r="W108" i="5"/>
  <c r="S108" i="5"/>
  <c r="AD108" i="5"/>
  <c r="Z108" i="5"/>
  <c r="V108" i="5"/>
  <c r="R108" i="5"/>
  <c r="Y108" i="5"/>
  <c r="AE112" i="5"/>
  <c r="AA112" i="5"/>
  <c r="W112" i="5"/>
  <c r="S112" i="5"/>
  <c r="AD112" i="5"/>
  <c r="Z112" i="5"/>
  <c r="V112" i="5"/>
  <c r="R112" i="5"/>
  <c r="Y112" i="5"/>
  <c r="AE116" i="5"/>
  <c r="AA116" i="5"/>
  <c r="W116" i="5"/>
  <c r="S116" i="5"/>
  <c r="AD116" i="5"/>
  <c r="Z116" i="5"/>
  <c r="V116" i="5"/>
  <c r="R116" i="5"/>
  <c r="Y116" i="5"/>
  <c r="R47" i="5"/>
  <c r="V47" i="5"/>
  <c r="Z47" i="5"/>
  <c r="U50" i="5"/>
  <c r="Y50" i="5"/>
  <c r="R51" i="5"/>
  <c r="V51" i="5"/>
  <c r="Z51" i="5"/>
  <c r="U54" i="5"/>
  <c r="Y54" i="5"/>
  <c r="R55" i="5"/>
  <c r="V55" i="5"/>
  <c r="Z55" i="5"/>
  <c r="U58" i="5"/>
  <c r="Y58" i="5"/>
  <c r="T61" i="5"/>
  <c r="X61" i="5"/>
  <c r="AB61" i="5"/>
  <c r="U62" i="5"/>
  <c r="Y62" i="5"/>
  <c r="T65" i="5"/>
  <c r="X65" i="5"/>
  <c r="AB65" i="5"/>
  <c r="U66" i="5"/>
  <c r="Y66" i="5"/>
  <c r="T69" i="5"/>
  <c r="X69" i="5"/>
  <c r="AB69" i="5"/>
  <c r="U70" i="5"/>
  <c r="Y70" i="5"/>
  <c r="T73" i="5"/>
  <c r="X73" i="5"/>
  <c r="AB73" i="5"/>
  <c r="U74" i="5"/>
  <c r="Y74" i="5"/>
  <c r="T77" i="5"/>
  <c r="X77" i="5"/>
  <c r="AB77" i="5"/>
  <c r="U78" i="5"/>
  <c r="Y78" i="5"/>
  <c r="T81" i="5"/>
  <c r="X81" i="5"/>
  <c r="AB81" i="5"/>
  <c r="U82" i="5"/>
  <c r="Y82" i="5"/>
  <c r="T85" i="5"/>
  <c r="X85" i="5"/>
  <c r="AB85" i="5"/>
  <c r="U86" i="5"/>
  <c r="Y86" i="5"/>
  <c r="T89" i="5"/>
  <c r="X89" i="5"/>
  <c r="AB89" i="5"/>
  <c r="U90" i="5"/>
  <c r="Y90" i="5"/>
  <c r="AC90" i="5"/>
  <c r="T93" i="5"/>
  <c r="X93" i="5"/>
  <c r="AB93" i="5"/>
  <c r="U94" i="5"/>
  <c r="Y94" i="5"/>
  <c r="AC94" i="5"/>
  <c r="T97" i="5"/>
  <c r="X97" i="5"/>
  <c r="AB97" i="5"/>
  <c r="U98" i="5"/>
  <c r="Y98" i="5"/>
  <c r="AC98" i="5"/>
  <c r="X101" i="5"/>
  <c r="AB101" i="5"/>
  <c r="U102" i="5"/>
  <c r="Y102" i="5"/>
  <c r="AC102" i="5"/>
  <c r="U106" i="5"/>
  <c r="Y106" i="5"/>
  <c r="AC106" i="5"/>
  <c r="AB120" i="5"/>
  <c r="X120" i="5"/>
  <c r="T120" i="5"/>
  <c r="AE120" i="5"/>
  <c r="AA120" i="5"/>
  <c r="W120" i="5"/>
  <c r="S120" i="5"/>
  <c r="AD120" i="5"/>
  <c r="Z120" i="5"/>
  <c r="V120" i="5"/>
  <c r="R120" i="5"/>
  <c r="AB128" i="5"/>
  <c r="X128" i="5"/>
  <c r="T128" i="5"/>
  <c r="AE128" i="5"/>
  <c r="AA128" i="5"/>
  <c r="W128" i="5"/>
  <c r="S128" i="5"/>
  <c r="AD128" i="5"/>
  <c r="Z128" i="5"/>
  <c r="V128" i="5"/>
  <c r="R128" i="5"/>
  <c r="AB136" i="5"/>
  <c r="X136" i="5"/>
  <c r="T136" i="5"/>
  <c r="AE136" i="5"/>
  <c r="AA136" i="5"/>
  <c r="W136" i="5"/>
  <c r="S136" i="5"/>
  <c r="AD136" i="5"/>
  <c r="Z136" i="5"/>
  <c r="V136" i="5"/>
  <c r="R136" i="5"/>
  <c r="AB144" i="5"/>
  <c r="X144" i="5"/>
  <c r="T144" i="5"/>
  <c r="AE144" i="5"/>
  <c r="AA144" i="5"/>
  <c r="W144" i="5"/>
  <c r="S144" i="5"/>
  <c r="AD144" i="5"/>
  <c r="Z144" i="5"/>
  <c r="V144" i="5"/>
  <c r="R144" i="5"/>
  <c r="AB148" i="5"/>
  <c r="X148" i="5"/>
  <c r="T148" i="5"/>
  <c r="AE148" i="5"/>
  <c r="AA148" i="5"/>
  <c r="W148" i="5"/>
  <c r="S148" i="5"/>
  <c r="AD148" i="5"/>
  <c r="Z148" i="5"/>
  <c r="V148" i="5"/>
  <c r="R148" i="5"/>
  <c r="AB155" i="5"/>
  <c r="X155" i="5"/>
  <c r="T155" i="5"/>
  <c r="AE155" i="5"/>
  <c r="AA155" i="5"/>
  <c r="W155" i="5"/>
  <c r="S155" i="5"/>
  <c r="AD155" i="5"/>
  <c r="V155" i="5"/>
  <c r="AC155" i="5"/>
  <c r="U155" i="5"/>
  <c r="Z155" i="5"/>
  <c r="R155" i="5"/>
  <c r="U61" i="5"/>
  <c r="Y61" i="5"/>
  <c r="U65" i="5"/>
  <c r="Y65" i="5"/>
  <c r="U69" i="5"/>
  <c r="Y69" i="5"/>
  <c r="U73" i="5"/>
  <c r="Y73" i="5"/>
  <c r="U77" i="5"/>
  <c r="Y77" i="5"/>
  <c r="U81" i="5"/>
  <c r="Y81" i="5"/>
  <c r="U85" i="5"/>
  <c r="Y85" i="5"/>
  <c r="U89" i="5"/>
  <c r="Y89" i="5"/>
  <c r="U93" i="5"/>
  <c r="Y93" i="5"/>
  <c r="R94" i="5"/>
  <c r="V94" i="5"/>
  <c r="Z94" i="5"/>
  <c r="U97" i="5"/>
  <c r="Y97" i="5"/>
  <c r="R98" i="5"/>
  <c r="V98" i="5"/>
  <c r="Z98" i="5"/>
  <c r="U101" i="5"/>
  <c r="Y101" i="5"/>
  <c r="R102" i="5"/>
  <c r="V102" i="5"/>
  <c r="Z102" i="5"/>
  <c r="U105" i="5"/>
  <c r="Y105" i="5"/>
  <c r="R106" i="5"/>
  <c r="V106" i="5"/>
  <c r="Z106" i="5"/>
  <c r="U120" i="5"/>
  <c r="U128" i="5"/>
  <c r="U136" i="5"/>
  <c r="U144" i="5"/>
  <c r="U148" i="5"/>
  <c r="AB152" i="5"/>
  <c r="X152" i="5"/>
  <c r="T152" i="5"/>
  <c r="AE152" i="5"/>
  <c r="AA152" i="5"/>
  <c r="W152" i="5"/>
  <c r="S152" i="5"/>
  <c r="AD152" i="5"/>
  <c r="Z152" i="5"/>
  <c r="V152" i="5"/>
  <c r="R152" i="5"/>
  <c r="Y155" i="5"/>
  <c r="T110" i="5"/>
  <c r="X110" i="5"/>
  <c r="AB110" i="5"/>
  <c r="U111" i="5"/>
  <c r="Y111" i="5"/>
  <c r="AC111" i="5"/>
  <c r="T114" i="5"/>
  <c r="X114" i="5"/>
  <c r="AB114" i="5"/>
  <c r="U115" i="5"/>
  <c r="Y115" i="5"/>
  <c r="AC115" i="5"/>
  <c r="S117" i="5"/>
  <c r="W117" i="5"/>
  <c r="AA117" i="5"/>
  <c r="AE117" i="5"/>
  <c r="T118" i="5"/>
  <c r="X118" i="5"/>
  <c r="AB118" i="5"/>
  <c r="U119" i="5"/>
  <c r="Y119" i="5"/>
  <c r="AC119" i="5"/>
  <c r="S121" i="5"/>
  <c r="W121" i="5"/>
  <c r="AA121" i="5"/>
  <c r="AE121" i="5"/>
  <c r="T122" i="5"/>
  <c r="X122" i="5"/>
  <c r="AB122" i="5"/>
  <c r="U123" i="5"/>
  <c r="Y123" i="5"/>
  <c r="AC123" i="5"/>
  <c r="S125" i="5"/>
  <c r="W125" i="5"/>
  <c r="AA125" i="5"/>
  <c r="AE125" i="5"/>
  <c r="T126" i="5"/>
  <c r="X126" i="5"/>
  <c r="AB126" i="5"/>
  <c r="U127" i="5"/>
  <c r="Y127" i="5"/>
  <c r="AC127" i="5"/>
  <c r="S129" i="5"/>
  <c r="W129" i="5"/>
  <c r="AA129" i="5"/>
  <c r="AE129" i="5"/>
  <c r="T130" i="5"/>
  <c r="X130" i="5"/>
  <c r="AB130" i="5"/>
  <c r="U131" i="5"/>
  <c r="Y131" i="5"/>
  <c r="AC131" i="5"/>
  <c r="S133" i="5"/>
  <c r="W133" i="5"/>
  <c r="AA133" i="5"/>
  <c r="AE133" i="5"/>
  <c r="T134" i="5"/>
  <c r="X134" i="5"/>
  <c r="AB134" i="5"/>
  <c r="U135" i="5"/>
  <c r="Y135" i="5"/>
  <c r="AC135" i="5"/>
  <c r="S137" i="5"/>
  <c r="W137" i="5"/>
  <c r="AA137" i="5"/>
  <c r="AE137" i="5"/>
  <c r="T138" i="5"/>
  <c r="X138" i="5"/>
  <c r="AB138" i="5"/>
  <c r="U139" i="5"/>
  <c r="Y139" i="5"/>
  <c r="AC139" i="5"/>
  <c r="S141" i="5"/>
  <c r="W141" i="5"/>
  <c r="AA141" i="5"/>
  <c r="AE141" i="5"/>
  <c r="T142" i="5"/>
  <c r="X142" i="5"/>
  <c r="AB142" i="5"/>
  <c r="U143" i="5"/>
  <c r="Y143" i="5"/>
  <c r="AC143" i="5"/>
  <c r="S145" i="5"/>
  <c r="W145" i="5"/>
  <c r="AA145" i="5"/>
  <c r="AE145" i="5"/>
  <c r="T146" i="5"/>
  <c r="X146" i="5"/>
  <c r="AB146" i="5"/>
  <c r="U147" i="5"/>
  <c r="Y147" i="5"/>
  <c r="AC147" i="5"/>
  <c r="S149" i="5"/>
  <c r="W149" i="5"/>
  <c r="AA149" i="5"/>
  <c r="AE149" i="5"/>
  <c r="T150" i="5"/>
  <c r="X150" i="5"/>
  <c r="AB150" i="5"/>
  <c r="U151" i="5"/>
  <c r="Y151" i="5"/>
  <c r="AC151" i="5"/>
  <c r="S153" i="5"/>
  <c r="W153" i="5"/>
  <c r="AA153" i="5"/>
  <c r="AE154" i="5"/>
  <c r="AA154" i="5"/>
  <c r="W154" i="5"/>
  <c r="S154" i="5"/>
  <c r="AD154" i="5"/>
  <c r="Z154" i="5"/>
  <c r="V154" i="5"/>
  <c r="R154" i="5"/>
  <c r="Y154" i="5"/>
  <c r="AB158" i="5"/>
  <c r="X158" i="5"/>
  <c r="T158" i="5"/>
  <c r="AE158" i="5"/>
  <c r="AA158" i="5"/>
  <c r="W158" i="5"/>
  <c r="S158" i="5"/>
  <c r="AD158" i="5"/>
  <c r="Z158" i="5"/>
  <c r="V158" i="5"/>
  <c r="R158" i="5"/>
  <c r="Y162" i="5"/>
  <c r="AB166" i="5"/>
  <c r="X166" i="5"/>
  <c r="T166" i="5"/>
  <c r="AE166" i="5"/>
  <c r="AA166" i="5"/>
  <c r="W166" i="5"/>
  <c r="S166" i="5"/>
  <c r="AD166" i="5"/>
  <c r="Z166" i="5"/>
  <c r="V166" i="5"/>
  <c r="R166" i="5"/>
  <c r="Y170" i="5"/>
  <c r="AB174" i="5"/>
  <c r="X174" i="5"/>
  <c r="T174" i="5"/>
  <c r="AE174" i="5"/>
  <c r="AA174" i="5"/>
  <c r="W174" i="5"/>
  <c r="S174" i="5"/>
  <c r="AD174" i="5"/>
  <c r="Z174" i="5"/>
  <c r="V174" i="5"/>
  <c r="R174" i="5"/>
  <c r="U110" i="5"/>
  <c r="Y110" i="5"/>
  <c r="R111" i="5"/>
  <c r="V111" i="5"/>
  <c r="Z111" i="5"/>
  <c r="U114" i="5"/>
  <c r="Y114" i="5"/>
  <c r="R115" i="5"/>
  <c r="V115" i="5"/>
  <c r="Z115" i="5"/>
  <c r="T117" i="5"/>
  <c r="X117" i="5"/>
  <c r="AB117" i="5"/>
  <c r="U118" i="5"/>
  <c r="Y118" i="5"/>
  <c r="R119" i="5"/>
  <c r="V119" i="5"/>
  <c r="Z119" i="5"/>
  <c r="T121" i="5"/>
  <c r="X121" i="5"/>
  <c r="AB121" i="5"/>
  <c r="U122" i="5"/>
  <c r="Y122" i="5"/>
  <c r="R123" i="5"/>
  <c r="V123" i="5"/>
  <c r="Z123" i="5"/>
  <c r="T125" i="5"/>
  <c r="X125" i="5"/>
  <c r="AB125" i="5"/>
  <c r="U126" i="5"/>
  <c r="Y126" i="5"/>
  <c r="R127" i="5"/>
  <c r="V127" i="5"/>
  <c r="Z127" i="5"/>
  <c r="T129" i="5"/>
  <c r="X129" i="5"/>
  <c r="AB129" i="5"/>
  <c r="U130" i="5"/>
  <c r="Y130" i="5"/>
  <c r="R131" i="5"/>
  <c r="V131" i="5"/>
  <c r="Z131" i="5"/>
  <c r="T133" i="5"/>
  <c r="X133" i="5"/>
  <c r="AB133" i="5"/>
  <c r="U134" i="5"/>
  <c r="Y134" i="5"/>
  <c r="R135" i="5"/>
  <c r="V135" i="5"/>
  <c r="Z135" i="5"/>
  <c r="T137" i="5"/>
  <c r="X137" i="5"/>
  <c r="AB137" i="5"/>
  <c r="U138" i="5"/>
  <c r="Y138" i="5"/>
  <c r="R139" i="5"/>
  <c r="V139" i="5"/>
  <c r="Z139" i="5"/>
  <c r="T141" i="5"/>
  <c r="X141" i="5"/>
  <c r="AB141" i="5"/>
  <c r="U142" i="5"/>
  <c r="Y142" i="5"/>
  <c r="R143" i="5"/>
  <c r="V143" i="5"/>
  <c r="Z143" i="5"/>
  <c r="T145" i="5"/>
  <c r="X145" i="5"/>
  <c r="AB145" i="5"/>
  <c r="U146" i="5"/>
  <c r="Y146" i="5"/>
  <c r="Z147" i="5"/>
  <c r="T149" i="5"/>
  <c r="X149" i="5"/>
  <c r="AB149" i="5"/>
  <c r="U150" i="5"/>
  <c r="Y150" i="5"/>
  <c r="T153" i="5"/>
  <c r="X153" i="5"/>
  <c r="AB153" i="5"/>
  <c r="AD207" i="5"/>
  <c r="Z207" i="5"/>
  <c r="V207" i="5"/>
  <c r="R207" i="5"/>
  <c r="AC207" i="5"/>
  <c r="AA207" i="5"/>
  <c r="U207" i="5"/>
  <c r="Y207" i="5"/>
  <c r="T207" i="5"/>
  <c r="AE207" i="5"/>
  <c r="X207" i="5"/>
  <c r="S207" i="5"/>
  <c r="AB207" i="5"/>
  <c r="W207" i="5"/>
  <c r="U117" i="5"/>
  <c r="Y117" i="5"/>
  <c r="U121" i="5"/>
  <c r="Y121" i="5"/>
  <c r="U125" i="5"/>
  <c r="Y125" i="5"/>
  <c r="U129" i="5"/>
  <c r="Y129" i="5"/>
  <c r="U133" i="5"/>
  <c r="Y133" i="5"/>
  <c r="U137" i="5"/>
  <c r="Y137" i="5"/>
  <c r="U141" i="5"/>
  <c r="Y141" i="5"/>
  <c r="U145" i="5"/>
  <c r="Y145" i="5"/>
  <c r="U149" i="5"/>
  <c r="Y149" i="5"/>
  <c r="U153" i="5"/>
  <c r="Y153" i="5"/>
  <c r="AC153" i="5"/>
  <c r="AB162" i="5"/>
  <c r="X162" i="5"/>
  <c r="T162" i="5"/>
  <c r="AE162" i="5"/>
  <c r="AA162" i="5"/>
  <c r="W162" i="5"/>
  <c r="S162" i="5"/>
  <c r="AD162" i="5"/>
  <c r="Z162" i="5"/>
  <c r="V162" i="5"/>
  <c r="R162" i="5"/>
  <c r="AB170" i="5"/>
  <c r="X170" i="5"/>
  <c r="T170" i="5"/>
  <c r="AE170" i="5"/>
  <c r="AA170" i="5"/>
  <c r="W170" i="5"/>
  <c r="S170" i="5"/>
  <c r="AD170" i="5"/>
  <c r="Z170" i="5"/>
  <c r="V170" i="5"/>
  <c r="R170" i="5"/>
  <c r="AB197" i="5"/>
  <c r="X197" i="5"/>
  <c r="T197" i="5"/>
  <c r="AE197" i="5"/>
  <c r="Z197" i="5"/>
  <c r="U197" i="5"/>
  <c r="AD197" i="5"/>
  <c r="Y197" i="5"/>
  <c r="S197" i="5"/>
  <c r="AC197" i="5"/>
  <c r="W197" i="5"/>
  <c r="R197" i="5"/>
  <c r="AA197" i="5"/>
  <c r="V197" i="5"/>
  <c r="T156" i="5"/>
  <c r="X156" i="5"/>
  <c r="AB156" i="5"/>
  <c r="U157" i="5"/>
  <c r="Y157" i="5"/>
  <c r="AC157" i="5"/>
  <c r="S159" i="5"/>
  <c r="W159" i="5"/>
  <c r="AA159" i="5"/>
  <c r="AE159" i="5"/>
  <c r="T160" i="5"/>
  <c r="X160" i="5"/>
  <c r="AB160" i="5"/>
  <c r="U161" i="5"/>
  <c r="Y161" i="5"/>
  <c r="AC161" i="5"/>
  <c r="S163" i="5"/>
  <c r="W163" i="5"/>
  <c r="AA163" i="5"/>
  <c r="AE163" i="5"/>
  <c r="T164" i="5"/>
  <c r="X164" i="5"/>
  <c r="AB164" i="5"/>
  <c r="U165" i="5"/>
  <c r="Y165" i="5"/>
  <c r="AC165" i="5"/>
  <c r="S167" i="5"/>
  <c r="W167" i="5"/>
  <c r="AA167" i="5"/>
  <c r="AE167" i="5"/>
  <c r="T168" i="5"/>
  <c r="X168" i="5"/>
  <c r="AB168" i="5"/>
  <c r="U169" i="5"/>
  <c r="Y169" i="5"/>
  <c r="AC169" i="5"/>
  <c r="S171" i="5"/>
  <c r="W171" i="5"/>
  <c r="AA171" i="5"/>
  <c r="AE171" i="5"/>
  <c r="T172" i="5"/>
  <c r="X172" i="5"/>
  <c r="AB172" i="5"/>
  <c r="U173" i="5"/>
  <c r="Y173" i="5"/>
  <c r="AC173" i="5"/>
  <c r="S175" i="5"/>
  <c r="W175" i="5"/>
  <c r="AA175" i="5"/>
  <c r="AE175" i="5"/>
  <c r="AB178" i="5"/>
  <c r="X178" i="5"/>
  <c r="T178" i="5"/>
  <c r="AE178" i="5"/>
  <c r="AA178" i="5"/>
  <c r="W178" i="5"/>
  <c r="S178" i="5"/>
  <c r="Y178" i="5"/>
  <c r="Y186" i="5"/>
  <c r="AB205" i="5"/>
  <c r="X205" i="5"/>
  <c r="T205" i="5"/>
  <c r="AE205" i="5"/>
  <c r="Z205" i="5"/>
  <c r="U205" i="5"/>
  <c r="AD205" i="5"/>
  <c r="Y205" i="5"/>
  <c r="S205" i="5"/>
  <c r="AC205" i="5"/>
  <c r="W205" i="5"/>
  <c r="R205" i="5"/>
  <c r="U156" i="5"/>
  <c r="Y156" i="5"/>
  <c r="R157" i="5"/>
  <c r="V157" i="5"/>
  <c r="Z157" i="5"/>
  <c r="T159" i="5"/>
  <c r="X159" i="5"/>
  <c r="AB159" i="5"/>
  <c r="U160" i="5"/>
  <c r="Y160" i="5"/>
  <c r="R161" i="5"/>
  <c r="V161" i="5"/>
  <c r="Z161" i="5"/>
  <c r="T163" i="5"/>
  <c r="X163" i="5"/>
  <c r="AB163" i="5"/>
  <c r="U164" i="5"/>
  <c r="Y164" i="5"/>
  <c r="R165" i="5"/>
  <c r="V165" i="5"/>
  <c r="Z165" i="5"/>
  <c r="T167" i="5"/>
  <c r="X167" i="5"/>
  <c r="AB167" i="5"/>
  <c r="U168" i="5"/>
  <c r="Y168" i="5"/>
  <c r="R169" i="5"/>
  <c r="V169" i="5"/>
  <c r="Z169" i="5"/>
  <c r="T171" i="5"/>
  <c r="X171" i="5"/>
  <c r="AB171" i="5"/>
  <c r="U172" i="5"/>
  <c r="Y172" i="5"/>
  <c r="R173" i="5"/>
  <c r="V173" i="5"/>
  <c r="Z173" i="5"/>
  <c r="T175" i="5"/>
  <c r="X175" i="5"/>
  <c r="AB175" i="5"/>
  <c r="AD176" i="5"/>
  <c r="Z176" i="5"/>
  <c r="AC176" i="5"/>
  <c r="U176" i="5"/>
  <c r="Y176" i="5"/>
  <c r="AE177" i="5"/>
  <c r="AA177" i="5"/>
  <c r="W177" i="5"/>
  <c r="S177" i="5"/>
  <c r="AD177" i="5"/>
  <c r="Z177" i="5"/>
  <c r="V177" i="5"/>
  <c r="R177" i="5"/>
  <c r="Y177" i="5"/>
  <c r="R178" i="5"/>
  <c r="Z178" i="5"/>
  <c r="AB182" i="5"/>
  <c r="X182" i="5"/>
  <c r="T182" i="5"/>
  <c r="AE182" i="5"/>
  <c r="AA182" i="5"/>
  <c r="W182" i="5"/>
  <c r="S182" i="5"/>
  <c r="AD182" i="5"/>
  <c r="Z182" i="5"/>
  <c r="V182" i="5"/>
  <c r="R182" i="5"/>
  <c r="AD191" i="5"/>
  <c r="Z191" i="5"/>
  <c r="V191" i="5"/>
  <c r="R191" i="5"/>
  <c r="AA191" i="5"/>
  <c r="U191" i="5"/>
  <c r="AE191" i="5"/>
  <c r="Y191" i="5"/>
  <c r="T191" i="5"/>
  <c r="AC191" i="5"/>
  <c r="X191" i="5"/>
  <c r="S191" i="5"/>
  <c r="V205" i="5"/>
  <c r="U159" i="5"/>
  <c r="Y159" i="5"/>
  <c r="U163" i="5"/>
  <c r="Y163" i="5"/>
  <c r="U167" i="5"/>
  <c r="Y167" i="5"/>
  <c r="U171" i="5"/>
  <c r="Y171" i="5"/>
  <c r="U175" i="5"/>
  <c r="Y175" i="5"/>
  <c r="AB186" i="5"/>
  <c r="X186" i="5"/>
  <c r="T186" i="5"/>
  <c r="AE186" i="5"/>
  <c r="AA186" i="5"/>
  <c r="W186" i="5"/>
  <c r="S186" i="5"/>
  <c r="AD186" i="5"/>
  <c r="Z186" i="5"/>
  <c r="V186" i="5"/>
  <c r="R186" i="5"/>
  <c r="AB189" i="5"/>
  <c r="X189" i="5"/>
  <c r="T189" i="5"/>
  <c r="AE189" i="5"/>
  <c r="Z189" i="5"/>
  <c r="U189" i="5"/>
  <c r="AD189" i="5"/>
  <c r="Y189" i="5"/>
  <c r="S189" i="5"/>
  <c r="AC189" i="5"/>
  <c r="W189" i="5"/>
  <c r="R189" i="5"/>
  <c r="AD199" i="5"/>
  <c r="Z199" i="5"/>
  <c r="V199" i="5"/>
  <c r="R199" i="5"/>
  <c r="AA199" i="5"/>
  <c r="U199" i="5"/>
  <c r="AE199" i="5"/>
  <c r="Y199" i="5"/>
  <c r="T199" i="5"/>
  <c r="AC199" i="5"/>
  <c r="X199" i="5"/>
  <c r="S199" i="5"/>
  <c r="AA205" i="5"/>
  <c r="U181" i="5"/>
  <c r="Y181" i="5"/>
  <c r="AC181" i="5"/>
  <c r="U185" i="5"/>
  <c r="Y185" i="5"/>
  <c r="AC185" i="5"/>
  <c r="AE196" i="5"/>
  <c r="AA196" i="5"/>
  <c r="W196" i="5"/>
  <c r="S196" i="5"/>
  <c r="V196" i="5"/>
  <c r="AB196" i="5"/>
  <c r="AE204" i="5"/>
  <c r="AA204" i="5"/>
  <c r="W204" i="5"/>
  <c r="S204" i="5"/>
  <c r="V204" i="5"/>
  <c r="AB204" i="5"/>
  <c r="AB209" i="5"/>
  <c r="X209" i="5"/>
  <c r="T209" i="5"/>
  <c r="AE209" i="5"/>
  <c r="AA209" i="5"/>
  <c r="W209" i="5"/>
  <c r="S209" i="5"/>
  <c r="Y209" i="5"/>
  <c r="AE212" i="5"/>
  <c r="AA212" i="5"/>
  <c r="W212" i="5"/>
  <c r="S212" i="5"/>
  <c r="AD212" i="5"/>
  <c r="Z212" i="5"/>
  <c r="V212" i="5"/>
  <c r="R212" i="5"/>
  <c r="Y212" i="5"/>
  <c r="T179" i="5"/>
  <c r="X179" i="5"/>
  <c r="AB179" i="5"/>
  <c r="U180" i="5"/>
  <c r="Y180" i="5"/>
  <c r="AC180" i="5"/>
  <c r="R181" i="5"/>
  <c r="V181" i="5"/>
  <c r="Z181" i="5"/>
  <c r="AD181" i="5"/>
  <c r="T183" i="5"/>
  <c r="X183" i="5"/>
  <c r="AB183" i="5"/>
  <c r="U184" i="5"/>
  <c r="Y184" i="5"/>
  <c r="AC184" i="5"/>
  <c r="R185" i="5"/>
  <c r="V185" i="5"/>
  <c r="Z185" i="5"/>
  <c r="AD185" i="5"/>
  <c r="T187" i="5"/>
  <c r="X187" i="5"/>
  <c r="AB187" i="5"/>
  <c r="U188" i="5"/>
  <c r="Y188" i="5"/>
  <c r="AC188" i="5"/>
  <c r="U192" i="5"/>
  <c r="AB193" i="5"/>
  <c r="X193" i="5"/>
  <c r="T193" i="5"/>
  <c r="V193" i="5"/>
  <c r="AA193" i="5"/>
  <c r="AD195" i="5"/>
  <c r="Z195" i="5"/>
  <c r="V195" i="5"/>
  <c r="R195" i="5"/>
  <c r="W195" i="5"/>
  <c r="AB195" i="5"/>
  <c r="R196" i="5"/>
  <c r="X196" i="5"/>
  <c r="AC196" i="5"/>
  <c r="U200" i="5"/>
  <c r="AB201" i="5"/>
  <c r="X201" i="5"/>
  <c r="T201" i="5"/>
  <c r="V201" i="5"/>
  <c r="AA201" i="5"/>
  <c r="AD203" i="5"/>
  <c r="Z203" i="5"/>
  <c r="V203" i="5"/>
  <c r="R203" i="5"/>
  <c r="W203" i="5"/>
  <c r="AB203" i="5"/>
  <c r="R204" i="5"/>
  <c r="X204" i="5"/>
  <c r="AC204" i="5"/>
  <c r="AE208" i="5"/>
  <c r="AA208" i="5"/>
  <c r="W208" i="5"/>
  <c r="S208" i="5"/>
  <c r="AD208" i="5"/>
  <c r="Z208" i="5"/>
  <c r="V208" i="5"/>
  <c r="R208" i="5"/>
  <c r="Y208" i="5"/>
  <c r="R209" i="5"/>
  <c r="Z209" i="5"/>
  <c r="T212" i="5"/>
  <c r="AB212" i="5"/>
  <c r="U179" i="5"/>
  <c r="Y179" i="5"/>
  <c r="R180" i="5"/>
  <c r="V180" i="5"/>
  <c r="Z180" i="5"/>
  <c r="S181" i="5"/>
  <c r="W181" i="5"/>
  <c r="AA181" i="5"/>
  <c r="U183" i="5"/>
  <c r="Y183" i="5"/>
  <c r="R184" i="5"/>
  <c r="V184" i="5"/>
  <c r="Z184" i="5"/>
  <c r="S185" i="5"/>
  <c r="W185" i="5"/>
  <c r="AA185" i="5"/>
  <c r="U187" i="5"/>
  <c r="Y187" i="5"/>
  <c r="R188" i="5"/>
  <c r="V188" i="5"/>
  <c r="Z188" i="5"/>
  <c r="AD188" i="5"/>
  <c r="AE192" i="5"/>
  <c r="AA192" i="5"/>
  <c r="W192" i="5"/>
  <c r="S192" i="5"/>
  <c r="V192" i="5"/>
  <c r="AB192" i="5"/>
  <c r="R193" i="5"/>
  <c r="W193" i="5"/>
  <c r="AC193" i="5"/>
  <c r="S195" i="5"/>
  <c r="X195" i="5"/>
  <c r="AC195" i="5"/>
  <c r="T196" i="5"/>
  <c r="Y196" i="5"/>
  <c r="AD196" i="5"/>
  <c r="AE200" i="5"/>
  <c r="AA200" i="5"/>
  <c r="W200" i="5"/>
  <c r="S200" i="5"/>
  <c r="V200" i="5"/>
  <c r="AB200" i="5"/>
  <c r="R201" i="5"/>
  <c r="W201" i="5"/>
  <c r="AC201" i="5"/>
  <c r="S203" i="5"/>
  <c r="X203" i="5"/>
  <c r="AC203" i="5"/>
  <c r="T204" i="5"/>
  <c r="Y204" i="5"/>
  <c r="AD204" i="5"/>
  <c r="T208" i="5"/>
  <c r="AB208" i="5"/>
  <c r="U209" i="5"/>
  <c r="AC209" i="5"/>
  <c r="U212" i="5"/>
  <c r="AC212" i="5"/>
  <c r="U211" i="5"/>
  <c r="Y211" i="5"/>
  <c r="AC211" i="5"/>
  <c r="U190" i="5"/>
  <c r="Y190" i="5"/>
  <c r="U194" i="5"/>
  <c r="Y194" i="5"/>
  <c r="U198" i="5"/>
  <c r="Y198" i="5"/>
  <c r="U202" i="5"/>
  <c r="Y202" i="5"/>
  <c r="U206" i="5"/>
  <c r="Y206" i="5"/>
  <c r="U210" i="5"/>
  <c r="Y210" i="5"/>
  <c r="R211" i="5"/>
  <c r="V211" i="5"/>
  <c r="Z211" i="5"/>
  <c r="G217" i="4"/>
  <c r="G218" i="4"/>
  <c r="B12" i="3"/>
  <c r="D12" i="3" s="1"/>
  <c r="B20" i="3"/>
  <c r="D20" i="3" s="1"/>
  <c r="B28" i="3"/>
  <c r="D28" i="3" s="1"/>
  <c r="B2" i="3"/>
  <c r="B13" i="3" s="1"/>
  <c r="E13" i="3" s="1"/>
  <c r="A31" i="3"/>
  <c r="A32" i="3" s="1"/>
  <c r="A33" i="3" s="1"/>
  <c r="B6" i="6" l="1"/>
  <c r="F31" i="6"/>
  <c r="F35" i="6" s="1"/>
  <c r="E29" i="6"/>
  <c r="B27" i="3"/>
  <c r="B19" i="3"/>
  <c r="B11" i="3"/>
  <c r="AS2" i="5"/>
  <c r="B10" i="3"/>
  <c r="E10" i="3" s="1"/>
  <c r="G214" i="4"/>
  <c r="B25" i="3"/>
  <c r="E25" i="3" s="1"/>
  <c r="G213" i="4"/>
  <c r="B26" i="3"/>
  <c r="E26" i="3" s="1"/>
  <c r="B17" i="3"/>
  <c r="E17" i="3" s="1"/>
  <c r="B24" i="3"/>
  <c r="D24" i="3" s="1"/>
  <c r="B16" i="3"/>
  <c r="D16" i="3" s="1"/>
  <c r="B18" i="3"/>
  <c r="E18" i="3" s="1"/>
  <c r="B23" i="3"/>
  <c r="D23" i="3" s="1"/>
  <c r="B15" i="3"/>
  <c r="E15" i="3" s="1"/>
  <c r="B22" i="3"/>
  <c r="E22" i="3" s="1"/>
  <c r="B14" i="3"/>
  <c r="E14" i="3" s="1"/>
  <c r="B9" i="3"/>
  <c r="B21" i="3"/>
  <c r="E21" i="3" s="1"/>
  <c r="AH2" i="5"/>
  <c r="AR2" i="5"/>
  <c r="AI2" i="5"/>
  <c r="AT2" i="5"/>
  <c r="AO2" i="5"/>
  <c r="AN2" i="5"/>
  <c r="AU2" i="5"/>
  <c r="AP2" i="5"/>
  <c r="AK2" i="5"/>
  <c r="AM2" i="5"/>
  <c r="AJ2" i="5"/>
  <c r="AQ2" i="5"/>
  <c r="AL2" i="5"/>
  <c r="E24" i="3"/>
  <c r="E16" i="3"/>
  <c r="E23" i="3"/>
  <c r="E28" i="3"/>
  <c r="E20" i="3"/>
  <c r="E12" i="3"/>
  <c r="D26" i="3"/>
  <c r="D14" i="3"/>
  <c r="D21" i="3"/>
  <c r="D17" i="3"/>
  <c r="D13" i="3"/>
  <c r="H3" i="3"/>
  <c r="H9" i="3" s="1"/>
  <c r="I3" i="3"/>
  <c r="J3" i="3"/>
  <c r="K3" i="3"/>
  <c r="L3" i="3"/>
  <c r="M3" i="3"/>
  <c r="N3" i="3"/>
  <c r="O3" i="3"/>
  <c r="P3" i="3"/>
  <c r="Q3" i="3"/>
  <c r="R3" i="3"/>
  <c r="S3" i="3"/>
  <c r="T3" i="3"/>
  <c r="U3" i="3"/>
  <c r="I2" i="3"/>
  <c r="I10" i="3" s="1"/>
  <c r="J2" i="3"/>
  <c r="K2" i="3"/>
  <c r="L2" i="3"/>
  <c r="M2" i="3"/>
  <c r="N2" i="3"/>
  <c r="O2" i="3"/>
  <c r="P2" i="3"/>
  <c r="Q2" i="3"/>
  <c r="Q10" i="3" s="1"/>
  <c r="R2" i="3"/>
  <c r="S2" i="3"/>
  <c r="T2" i="3"/>
  <c r="U2" i="3"/>
  <c r="G9" i="2"/>
  <c r="H9" i="2"/>
  <c r="I9" i="2"/>
  <c r="J9" i="2"/>
  <c r="K9" i="2"/>
  <c r="L9" i="2"/>
  <c r="M9" i="2"/>
  <c r="N9" i="2"/>
  <c r="O9" i="2"/>
  <c r="P9" i="2"/>
  <c r="Q9" i="2"/>
  <c r="R9" i="2"/>
  <c r="S9" i="2"/>
  <c r="F9" i="2"/>
  <c r="C9" i="2"/>
  <c r="B10" i="2"/>
  <c r="B11" i="2" s="1"/>
  <c r="S24" i="1"/>
  <c r="F50" i="6" l="1"/>
  <c r="F47" i="6"/>
  <c r="F37" i="6"/>
  <c r="F51" i="6"/>
  <c r="F52" i="6"/>
  <c r="F44" i="6"/>
  <c r="F36" i="6"/>
  <c r="F40" i="6"/>
  <c r="F48" i="6"/>
  <c r="F45" i="6"/>
  <c r="F53" i="6"/>
  <c r="F39" i="6"/>
  <c r="F34" i="6"/>
  <c r="F38" i="6"/>
  <c r="F43" i="6"/>
  <c r="F42" i="6"/>
  <c r="F41" i="6"/>
  <c r="F46" i="6"/>
  <c r="F49" i="6"/>
  <c r="P9" i="3"/>
  <c r="D10" i="3"/>
  <c r="D15" i="3"/>
  <c r="M9" i="3"/>
  <c r="E11" i="3"/>
  <c r="D11" i="3"/>
  <c r="D25" i="3"/>
  <c r="D9" i="3"/>
  <c r="E9" i="3"/>
  <c r="E29" i="3" s="1"/>
  <c r="E19" i="3"/>
  <c r="D19" i="3"/>
  <c r="U10" i="3"/>
  <c r="T9" i="3"/>
  <c r="D18" i="3"/>
  <c r="D22" i="3"/>
  <c r="E27" i="3"/>
  <c r="D27" i="3"/>
  <c r="L9" i="3"/>
  <c r="I9" i="3"/>
  <c r="Q9" i="3"/>
  <c r="N9" i="3"/>
  <c r="J9" i="3"/>
  <c r="S9" i="3"/>
  <c r="O9" i="3"/>
  <c r="K9" i="3"/>
  <c r="U9" i="3"/>
  <c r="M10" i="3"/>
  <c r="T10" i="3"/>
  <c r="R9" i="3"/>
  <c r="N10" i="3"/>
  <c r="R10" i="3"/>
  <c r="J10" i="3"/>
  <c r="K10" i="3"/>
  <c r="O10" i="3"/>
  <c r="S10" i="3"/>
  <c r="H10" i="3"/>
  <c r="L10" i="3"/>
  <c r="P10" i="3"/>
  <c r="C11" i="2"/>
  <c r="H11" i="2"/>
  <c r="L11" i="2"/>
  <c r="P11" i="2"/>
  <c r="I11" i="2"/>
  <c r="M11" i="2"/>
  <c r="Q11" i="2"/>
  <c r="J11" i="2"/>
  <c r="R11" i="2"/>
  <c r="K11" i="2"/>
  <c r="S11" i="2"/>
  <c r="N11" i="2"/>
  <c r="O11" i="2"/>
  <c r="F11" i="2"/>
  <c r="G11" i="2"/>
  <c r="C10" i="2"/>
  <c r="F10" i="2"/>
  <c r="J10" i="2"/>
  <c r="N10" i="2"/>
  <c r="R10" i="2"/>
  <c r="G10" i="2"/>
  <c r="K10" i="2"/>
  <c r="O10" i="2"/>
  <c r="S10" i="2"/>
  <c r="H10" i="2"/>
  <c r="P10" i="2"/>
  <c r="I10" i="2"/>
  <c r="Q10" i="2"/>
  <c r="L10" i="2"/>
  <c r="M10" i="2"/>
  <c r="B12" i="2"/>
  <c r="F56" i="6" l="1"/>
  <c r="F54" i="6"/>
  <c r="F9" i="3"/>
  <c r="F10" i="3"/>
  <c r="R11" i="3"/>
  <c r="N11" i="3"/>
  <c r="J11" i="3"/>
  <c r="K11" i="3"/>
  <c r="U11" i="3"/>
  <c r="Q11" i="3"/>
  <c r="M11" i="3"/>
  <c r="I11" i="3"/>
  <c r="S11" i="3"/>
  <c r="T11" i="3"/>
  <c r="P11" i="3"/>
  <c r="L11" i="3"/>
  <c r="H11" i="3"/>
  <c r="O11" i="3"/>
  <c r="F12" i="2"/>
  <c r="J12" i="2"/>
  <c r="N12" i="2"/>
  <c r="R12" i="2"/>
  <c r="G12" i="2"/>
  <c r="K12" i="2"/>
  <c r="O12" i="2"/>
  <c r="S12" i="2"/>
  <c r="L12" i="2"/>
  <c r="M12" i="2"/>
  <c r="P12" i="2"/>
  <c r="Q12" i="2"/>
  <c r="H12" i="2"/>
  <c r="I12" i="2"/>
  <c r="C12" i="2"/>
  <c r="B13" i="2"/>
  <c r="D11" i="2"/>
  <c r="D10" i="2"/>
  <c r="D9" i="2"/>
  <c r="F58" i="6" l="1"/>
  <c r="D12" i="2"/>
  <c r="F11" i="3"/>
  <c r="T12" i="3"/>
  <c r="P12" i="3"/>
  <c r="L12" i="3"/>
  <c r="H12" i="3"/>
  <c r="U12" i="3"/>
  <c r="S12" i="3"/>
  <c r="O12" i="3"/>
  <c r="K12" i="3"/>
  <c r="N12" i="3"/>
  <c r="M12" i="3"/>
  <c r="R12" i="3"/>
  <c r="J12" i="3"/>
  <c r="Q12" i="3"/>
  <c r="I12" i="3"/>
  <c r="H13" i="2"/>
  <c r="I13" i="2"/>
  <c r="M13" i="2"/>
  <c r="Q13" i="2"/>
  <c r="F13" i="2"/>
  <c r="L13" i="2"/>
  <c r="R13" i="2"/>
  <c r="G13" i="2"/>
  <c r="N13" i="2"/>
  <c r="S13" i="2"/>
  <c r="O13" i="2"/>
  <c r="P13" i="2"/>
  <c r="J13" i="2"/>
  <c r="K13" i="2"/>
  <c r="C13" i="2"/>
  <c r="B14" i="2"/>
  <c r="D13" i="2" l="1"/>
  <c r="F12" i="3"/>
  <c r="R13" i="3"/>
  <c r="N13" i="3"/>
  <c r="J13" i="3"/>
  <c r="O13" i="3"/>
  <c r="U13" i="3"/>
  <c r="Q13" i="3"/>
  <c r="M13" i="3"/>
  <c r="I13" i="3"/>
  <c r="S13" i="3"/>
  <c r="T13" i="3"/>
  <c r="P13" i="3"/>
  <c r="L13" i="3"/>
  <c r="H13" i="3"/>
  <c r="K13" i="3"/>
  <c r="G14" i="2"/>
  <c r="K14" i="2"/>
  <c r="O14" i="2"/>
  <c r="S14" i="2"/>
  <c r="I14" i="2"/>
  <c r="N14" i="2"/>
  <c r="J14" i="2"/>
  <c r="P14" i="2"/>
  <c r="L14" i="2"/>
  <c r="M14" i="2"/>
  <c r="Q14" i="2"/>
  <c r="R14" i="2"/>
  <c r="F14" i="2"/>
  <c r="H14" i="2"/>
  <c r="B15" i="2"/>
  <c r="C14" i="2"/>
  <c r="F13" i="3" l="1"/>
  <c r="T14" i="3"/>
  <c r="P14" i="3"/>
  <c r="L14" i="3"/>
  <c r="H14" i="3"/>
  <c r="U14" i="3"/>
  <c r="I14" i="3"/>
  <c r="S14" i="3"/>
  <c r="O14" i="3"/>
  <c r="K14" i="3"/>
  <c r="R14" i="3"/>
  <c r="J14" i="3"/>
  <c r="Q14" i="3"/>
  <c r="N14" i="3"/>
  <c r="M14" i="3"/>
  <c r="I15" i="2"/>
  <c r="M15" i="2"/>
  <c r="Q15" i="2"/>
  <c r="F15" i="2"/>
  <c r="K15" i="2"/>
  <c r="P15" i="2"/>
  <c r="G15" i="2"/>
  <c r="L15" i="2"/>
  <c r="R15" i="2"/>
  <c r="H15" i="2"/>
  <c r="S15" i="2"/>
  <c r="J15" i="2"/>
  <c r="N15" i="2"/>
  <c r="O15" i="2"/>
  <c r="C15" i="2"/>
  <c r="B16" i="2"/>
  <c r="D14" i="2"/>
  <c r="G16" i="6" l="1"/>
  <c r="G22" i="6"/>
  <c r="G9" i="6"/>
  <c r="G26" i="6"/>
  <c r="G14" i="6"/>
  <c r="G21" i="6"/>
  <c r="G18" i="6"/>
  <c r="G13" i="6"/>
  <c r="G10" i="6"/>
  <c r="G28" i="6"/>
  <c r="G20" i="6"/>
  <c r="G27" i="6"/>
  <c r="G25" i="6"/>
  <c r="G23" i="6"/>
  <c r="G12" i="6"/>
  <c r="G19" i="6"/>
  <c r="G17" i="6"/>
  <c r="G15" i="6"/>
  <c r="G11" i="6"/>
  <c r="G24" i="6"/>
  <c r="F14" i="3"/>
  <c r="R15" i="3"/>
  <c r="N15" i="3"/>
  <c r="J15" i="3"/>
  <c r="K15" i="3"/>
  <c r="U15" i="3"/>
  <c r="Q15" i="3"/>
  <c r="M15" i="3"/>
  <c r="I15" i="3"/>
  <c r="T15" i="3"/>
  <c r="P15" i="3"/>
  <c r="L15" i="3"/>
  <c r="H15" i="3"/>
  <c r="O15" i="3"/>
  <c r="S15" i="3"/>
  <c r="G16" i="2"/>
  <c r="K16" i="2"/>
  <c r="O16" i="2"/>
  <c r="S16" i="2"/>
  <c r="H16" i="2"/>
  <c r="M16" i="2"/>
  <c r="R16" i="2"/>
  <c r="I16" i="2"/>
  <c r="N16" i="2"/>
  <c r="P16" i="2"/>
  <c r="F16" i="2"/>
  <c r="Q16" i="2"/>
  <c r="J16" i="2"/>
  <c r="L16" i="2"/>
  <c r="D15" i="2"/>
  <c r="C16" i="2"/>
  <c r="B17" i="2"/>
  <c r="F15" i="3" l="1"/>
  <c r="T16" i="3"/>
  <c r="P16" i="3"/>
  <c r="L16" i="3"/>
  <c r="H16" i="3"/>
  <c r="M16" i="3"/>
  <c r="S16" i="3"/>
  <c r="O16" i="3"/>
  <c r="K16" i="3"/>
  <c r="J16" i="3"/>
  <c r="U16" i="3"/>
  <c r="I16" i="3"/>
  <c r="R16" i="3"/>
  <c r="N16" i="3"/>
  <c r="Q16" i="3"/>
  <c r="I17" i="2"/>
  <c r="M17" i="2"/>
  <c r="Q17" i="2"/>
  <c r="J17" i="2"/>
  <c r="O17" i="2"/>
  <c r="F17" i="2"/>
  <c r="K17" i="2"/>
  <c r="P17" i="2"/>
  <c r="L17" i="2"/>
  <c r="N17" i="2"/>
  <c r="R17" i="2"/>
  <c r="S17" i="2"/>
  <c r="G17" i="2"/>
  <c r="H17" i="2"/>
  <c r="D16" i="2"/>
  <c r="C17" i="2"/>
  <c r="B18" i="2"/>
  <c r="F16" i="3" l="1"/>
  <c r="R17" i="3"/>
  <c r="N17" i="3"/>
  <c r="J17" i="3"/>
  <c r="K17" i="3"/>
  <c r="U17" i="3"/>
  <c r="Q17" i="3"/>
  <c r="M17" i="3"/>
  <c r="I17" i="3"/>
  <c r="O17" i="3"/>
  <c r="T17" i="3"/>
  <c r="P17" i="3"/>
  <c r="L17" i="3"/>
  <c r="H17" i="3"/>
  <c r="S17" i="3"/>
  <c r="G18" i="2"/>
  <c r="K18" i="2"/>
  <c r="O18" i="2"/>
  <c r="S18" i="2"/>
  <c r="F18" i="2"/>
  <c r="L18" i="2"/>
  <c r="Q18" i="2"/>
  <c r="H18" i="2"/>
  <c r="M18" i="2"/>
  <c r="R18" i="2"/>
  <c r="I18" i="2"/>
  <c r="J18" i="2"/>
  <c r="N18" i="2"/>
  <c r="P18" i="2"/>
  <c r="D17" i="2"/>
  <c r="B19" i="2"/>
  <c r="C18" i="2"/>
  <c r="F17" i="3" l="1"/>
  <c r="T18" i="3"/>
  <c r="P18" i="3"/>
  <c r="L18" i="3"/>
  <c r="H18" i="3"/>
  <c r="M18" i="3"/>
  <c r="S18" i="3"/>
  <c r="O18" i="3"/>
  <c r="K18" i="3"/>
  <c r="N18" i="3"/>
  <c r="U18" i="3"/>
  <c r="I18" i="3"/>
  <c r="R18" i="3"/>
  <c r="J18" i="3"/>
  <c r="Q18" i="3"/>
  <c r="I19" i="2"/>
  <c r="M19" i="2"/>
  <c r="Q19" i="2"/>
  <c r="H19" i="2"/>
  <c r="N19" i="2"/>
  <c r="S19" i="2"/>
  <c r="J19" i="2"/>
  <c r="O19" i="2"/>
  <c r="F19" i="2"/>
  <c r="P19" i="2"/>
  <c r="G19" i="2"/>
  <c r="R19" i="2"/>
  <c r="K19" i="2"/>
  <c r="L19" i="2"/>
  <c r="C19" i="2"/>
  <c r="B20" i="2"/>
  <c r="D18" i="2"/>
  <c r="F18" i="3" l="1"/>
  <c r="R19" i="3"/>
  <c r="N19" i="3"/>
  <c r="J19" i="3"/>
  <c r="S19" i="3"/>
  <c r="U19" i="3"/>
  <c r="Q19" i="3"/>
  <c r="M19" i="3"/>
  <c r="I19" i="3"/>
  <c r="O19" i="3"/>
  <c r="T19" i="3"/>
  <c r="P19" i="3"/>
  <c r="L19" i="3"/>
  <c r="H19" i="3"/>
  <c r="K19" i="3"/>
  <c r="G20" i="2"/>
  <c r="K20" i="2"/>
  <c r="O20" i="2"/>
  <c r="S20" i="2"/>
  <c r="J20" i="2"/>
  <c r="P20" i="2"/>
  <c r="F20" i="2"/>
  <c r="L20" i="2"/>
  <c r="Q20" i="2"/>
  <c r="M20" i="2"/>
  <c r="N20" i="2"/>
  <c r="R20" i="2"/>
  <c r="H20" i="2"/>
  <c r="I20" i="2"/>
  <c r="C20" i="2"/>
  <c r="B21" i="2"/>
  <c r="D19" i="2"/>
  <c r="F19" i="3" l="1"/>
  <c r="T20" i="3"/>
  <c r="P20" i="3"/>
  <c r="L20" i="3"/>
  <c r="H20" i="3"/>
  <c r="M20" i="3"/>
  <c r="S20" i="3"/>
  <c r="O20" i="3"/>
  <c r="K20" i="3"/>
  <c r="R20" i="3"/>
  <c r="N20" i="3"/>
  <c r="U20" i="3"/>
  <c r="I20" i="3"/>
  <c r="J20" i="3"/>
  <c r="Q20" i="3"/>
  <c r="I21" i="2"/>
  <c r="M21" i="2"/>
  <c r="Q21" i="2"/>
  <c r="G21" i="2"/>
  <c r="L21" i="2"/>
  <c r="R21" i="2"/>
  <c r="H21" i="2"/>
  <c r="N21" i="2"/>
  <c r="S21" i="2"/>
  <c r="J21" i="2"/>
  <c r="K21" i="2"/>
  <c r="F21" i="2"/>
  <c r="O21" i="2"/>
  <c r="P21" i="2"/>
  <c r="C21" i="2"/>
  <c r="B22" i="2"/>
  <c r="D20" i="2"/>
  <c r="F20" i="3" l="1"/>
  <c r="R21" i="3"/>
  <c r="N21" i="3"/>
  <c r="J21" i="3"/>
  <c r="K21" i="3"/>
  <c r="U21" i="3"/>
  <c r="Q21" i="3"/>
  <c r="M21" i="3"/>
  <c r="I21" i="3"/>
  <c r="T21" i="3"/>
  <c r="P21" i="3"/>
  <c r="L21" i="3"/>
  <c r="H21" i="3"/>
  <c r="S21" i="3"/>
  <c r="O21" i="3"/>
  <c r="G22" i="2"/>
  <c r="K22" i="2"/>
  <c r="O22" i="2"/>
  <c r="S22" i="2"/>
  <c r="I22" i="2"/>
  <c r="N22" i="2"/>
  <c r="J22" i="2"/>
  <c r="P22" i="2"/>
  <c r="F22" i="2"/>
  <c r="Q22" i="2"/>
  <c r="H22" i="2"/>
  <c r="R22" i="2"/>
  <c r="L22" i="2"/>
  <c r="M22" i="2"/>
  <c r="B23" i="2"/>
  <c r="C22" i="2"/>
  <c r="D21" i="2"/>
  <c r="F21" i="3" l="1"/>
  <c r="T22" i="3"/>
  <c r="P22" i="3"/>
  <c r="L22" i="3"/>
  <c r="H22" i="3"/>
  <c r="Q22" i="3"/>
  <c r="I22" i="3"/>
  <c r="S22" i="3"/>
  <c r="O22" i="3"/>
  <c r="K22" i="3"/>
  <c r="J22" i="3"/>
  <c r="M22" i="3"/>
  <c r="R22" i="3"/>
  <c r="N22" i="3"/>
  <c r="U22" i="3"/>
  <c r="I23" i="2"/>
  <c r="M23" i="2"/>
  <c r="Q23" i="2"/>
  <c r="F23" i="2"/>
  <c r="K23" i="2"/>
  <c r="P23" i="2"/>
  <c r="G23" i="2"/>
  <c r="L23" i="2"/>
  <c r="R23" i="2"/>
  <c r="N23" i="2"/>
  <c r="O23" i="2"/>
  <c r="S23" i="2"/>
  <c r="H23" i="2"/>
  <c r="J23" i="2"/>
  <c r="C23" i="2"/>
  <c r="B24" i="2"/>
  <c r="D22" i="2"/>
  <c r="D23" i="2" l="1"/>
  <c r="F22" i="3"/>
  <c r="R23" i="3"/>
  <c r="N23" i="3"/>
  <c r="J23" i="3"/>
  <c r="K23" i="3"/>
  <c r="U23" i="3"/>
  <c r="Q23" i="3"/>
  <c r="M23" i="3"/>
  <c r="I23" i="3"/>
  <c r="S23" i="3"/>
  <c r="T23" i="3"/>
  <c r="P23" i="3"/>
  <c r="L23" i="3"/>
  <c r="H23" i="3"/>
  <c r="O23" i="3"/>
  <c r="G24" i="2"/>
  <c r="K24" i="2"/>
  <c r="O24" i="2"/>
  <c r="S24" i="2"/>
  <c r="H24" i="2"/>
  <c r="M24" i="2"/>
  <c r="R24" i="2"/>
  <c r="I24" i="2"/>
  <c r="N24" i="2"/>
  <c r="J24" i="2"/>
  <c r="L24" i="2"/>
  <c r="F24" i="2"/>
  <c r="P24" i="2"/>
  <c r="Q24" i="2"/>
  <c r="C24" i="2"/>
  <c r="B25" i="2"/>
  <c r="F23" i="3" l="1"/>
  <c r="T24" i="3"/>
  <c r="P24" i="3"/>
  <c r="L24" i="3"/>
  <c r="H24" i="3"/>
  <c r="Q24" i="3"/>
  <c r="S24" i="3"/>
  <c r="O24" i="3"/>
  <c r="K24" i="3"/>
  <c r="R24" i="3"/>
  <c r="N24" i="3"/>
  <c r="M24" i="3"/>
  <c r="J24" i="3"/>
  <c r="U24" i="3"/>
  <c r="I24" i="3"/>
  <c r="I25" i="2"/>
  <c r="M25" i="2"/>
  <c r="Q25" i="2"/>
  <c r="J25" i="2"/>
  <c r="O25" i="2"/>
  <c r="F25" i="2"/>
  <c r="K25" i="2"/>
  <c r="P25" i="2"/>
  <c r="G25" i="2"/>
  <c r="R25" i="2"/>
  <c r="H25" i="2"/>
  <c r="S25" i="2"/>
  <c r="L25" i="2"/>
  <c r="N25" i="2"/>
  <c r="C25" i="2"/>
  <c r="B26" i="2"/>
  <c r="D24" i="2"/>
  <c r="F24" i="3" l="1"/>
  <c r="R25" i="3"/>
  <c r="N25" i="3"/>
  <c r="J25" i="3"/>
  <c r="K25" i="3"/>
  <c r="U25" i="3"/>
  <c r="Q25" i="3"/>
  <c r="M25" i="3"/>
  <c r="I25" i="3"/>
  <c r="T25" i="3"/>
  <c r="P25" i="3"/>
  <c r="L25" i="3"/>
  <c r="H25" i="3"/>
  <c r="S25" i="3"/>
  <c r="O25" i="3"/>
  <c r="G26" i="2"/>
  <c r="K26" i="2"/>
  <c r="O26" i="2"/>
  <c r="S26" i="2"/>
  <c r="F26" i="2"/>
  <c r="L26" i="2"/>
  <c r="Q26" i="2"/>
  <c r="H26" i="2"/>
  <c r="M26" i="2"/>
  <c r="R26" i="2"/>
  <c r="N26" i="2"/>
  <c r="P26" i="2"/>
  <c r="I26" i="2"/>
  <c r="J26" i="2"/>
  <c r="D25" i="2"/>
  <c r="C26" i="2"/>
  <c r="B27" i="2"/>
  <c r="D26" i="2" l="1"/>
  <c r="F25" i="3"/>
  <c r="T26" i="3"/>
  <c r="P26" i="3"/>
  <c r="L26" i="3"/>
  <c r="H26" i="3"/>
  <c r="Q26" i="3"/>
  <c r="I26" i="3"/>
  <c r="S26" i="3"/>
  <c r="O26" i="3"/>
  <c r="K26" i="3"/>
  <c r="R26" i="3"/>
  <c r="J26" i="3"/>
  <c r="M26" i="3"/>
  <c r="N26" i="3"/>
  <c r="U26" i="3"/>
  <c r="I27" i="2"/>
  <c r="M27" i="2"/>
  <c r="Q27" i="2"/>
  <c r="H27" i="2"/>
  <c r="N27" i="2"/>
  <c r="S27" i="2"/>
  <c r="J27" i="2"/>
  <c r="O27" i="2"/>
  <c r="K27" i="2"/>
  <c r="L27" i="2"/>
  <c r="F27" i="2"/>
  <c r="G27" i="2"/>
  <c r="P27" i="2"/>
  <c r="R27" i="2"/>
  <c r="C27" i="2"/>
  <c r="B28" i="2"/>
  <c r="F26" i="3" l="1"/>
  <c r="R27" i="3"/>
  <c r="N27" i="3"/>
  <c r="J27" i="3"/>
  <c r="O27" i="3"/>
  <c r="U27" i="3"/>
  <c r="Q27" i="3"/>
  <c r="M27" i="3"/>
  <c r="I27" i="3"/>
  <c r="T27" i="3"/>
  <c r="S27" i="3"/>
  <c r="P27" i="3"/>
  <c r="L27" i="3"/>
  <c r="H27" i="3"/>
  <c r="K27" i="3"/>
  <c r="G28" i="2"/>
  <c r="K28" i="2"/>
  <c r="O28" i="2"/>
  <c r="S28" i="2"/>
  <c r="J28" i="2"/>
  <c r="P28" i="2"/>
  <c r="F28" i="2"/>
  <c r="L28" i="2"/>
  <c r="Q28" i="2"/>
  <c r="H28" i="2"/>
  <c r="R28" i="2"/>
  <c r="I28" i="2"/>
  <c r="M28" i="2"/>
  <c r="N28" i="2"/>
  <c r="C28" i="2"/>
  <c r="B29" i="2"/>
  <c r="D27" i="2"/>
  <c r="F27" i="3" l="1"/>
  <c r="T28" i="3"/>
  <c r="P28" i="3"/>
  <c r="L28" i="3"/>
  <c r="H28" i="3"/>
  <c r="Q28" i="3"/>
  <c r="I28" i="3"/>
  <c r="S28" i="3"/>
  <c r="O28" i="3"/>
  <c r="K28" i="3"/>
  <c r="M28" i="3"/>
  <c r="R28" i="3"/>
  <c r="N28" i="3"/>
  <c r="J28" i="3"/>
  <c r="U28" i="3"/>
  <c r="I29" i="2"/>
  <c r="M29" i="2"/>
  <c r="Q29" i="2"/>
  <c r="G29" i="2"/>
  <c r="L29" i="2"/>
  <c r="R29" i="2"/>
  <c r="H29" i="2"/>
  <c r="N29" i="2"/>
  <c r="S29" i="2"/>
  <c r="O29" i="2"/>
  <c r="F29" i="2"/>
  <c r="P29" i="2"/>
  <c r="J29" i="2"/>
  <c r="K29" i="2"/>
  <c r="C29" i="2"/>
  <c r="B30" i="2"/>
  <c r="D28" i="2"/>
  <c r="D29" i="2" l="1"/>
  <c r="F28" i="3"/>
  <c r="G30" i="2"/>
  <c r="K30" i="2"/>
  <c r="O30" i="2"/>
  <c r="S30" i="2"/>
  <c r="I30" i="2"/>
  <c r="N30" i="2"/>
  <c r="J30" i="2"/>
  <c r="P30" i="2"/>
  <c r="L30" i="2"/>
  <c r="M30" i="2"/>
  <c r="F30" i="2"/>
  <c r="H30" i="2"/>
  <c r="Q30" i="2"/>
  <c r="R30" i="2"/>
  <c r="B31" i="2"/>
  <c r="C30" i="2"/>
  <c r="F31" i="3" l="1"/>
  <c r="G31" i="3"/>
  <c r="I31" i="2"/>
  <c r="M31" i="2"/>
  <c r="Q31" i="2"/>
  <c r="F31" i="2"/>
  <c r="K31" i="2"/>
  <c r="P31" i="2"/>
  <c r="G31" i="2"/>
  <c r="L31" i="2"/>
  <c r="R31" i="2"/>
  <c r="H31" i="2"/>
  <c r="S31" i="2"/>
  <c r="J31" i="2"/>
  <c r="N31" i="2"/>
  <c r="O31" i="2"/>
  <c r="C31" i="2"/>
  <c r="B32" i="2"/>
  <c r="D30" i="2"/>
  <c r="F35" i="3" l="1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G32" i="2"/>
  <c r="K32" i="2"/>
  <c r="O32" i="2"/>
  <c r="S32" i="2"/>
  <c r="H32" i="2"/>
  <c r="M32" i="2"/>
  <c r="R32" i="2"/>
  <c r="I32" i="2"/>
  <c r="N32" i="2"/>
  <c r="P32" i="2"/>
  <c r="F32" i="2"/>
  <c r="Q32" i="2"/>
  <c r="J32" i="2"/>
  <c r="L32" i="2"/>
  <c r="C32" i="2"/>
  <c r="B33" i="2"/>
  <c r="D31" i="2"/>
  <c r="F54" i="3" l="1"/>
  <c r="F56" i="3"/>
  <c r="F57" i="3" s="1"/>
  <c r="F58" i="3" s="1"/>
  <c r="I33" i="2"/>
  <c r="M33" i="2"/>
  <c r="Q33" i="2"/>
  <c r="J33" i="2"/>
  <c r="O33" i="2"/>
  <c r="F33" i="2"/>
  <c r="K33" i="2"/>
  <c r="P33" i="2"/>
  <c r="L33" i="2"/>
  <c r="N33" i="2"/>
  <c r="G33" i="2"/>
  <c r="H33" i="2"/>
  <c r="R33" i="2"/>
  <c r="S33" i="2"/>
  <c r="D32" i="2"/>
  <c r="C33" i="2"/>
  <c r="B34" i="2"/>
  <c r="G34" i="2" l="1"/>
  <c r="F34" i="2"/>
  <c r="K34" i="2"/>
  <c r="O34" i="2"/>
  <c r="S34" i="2"/>
  <c r="H34" i="2"/>
  <c r="L34" i="2"/>
  <c r="P34" i="2"/>
  <c r="I34" i="2"/>
  <c r="Q34" i="2"/>
  <c r="J34" i="2"/>
  <c r="R34" i="2"/>
  <c r="M34" i="2"/>
  <c r="N34" i="2"/>
  <c r="D33" i="2"/>
  <c r="C34" i="2"/>
  <c r="B35" i="2"/>
  <c r="I35" i="2" l="1"/>
  <c r="M35" i="2"/>
  <c r="Q35" i="2"/>
  <c r="F35" i="2"/>
  <c r="J35" i="2"/>
  <c r="N35" i="2"/>
  <c r="R35" i="2"/>
  <c r="K35" i="2"/>
  <c r="S35" i="2"/>
  <c r="L35" i="2"/>
  <c r="O35" i="2"/>
  <c r="P35" i="2"/>
  <c r="G35" i="2"/>
  <c r="H35" i="2"/>
  <c r="C35" i="2"/>
  <c r="B36" i="2"/>
  <c r="D34" i="2"/>
  <c r="G36" i="2" l="1"/>
  <c r="K36" i="2"/>
  <c r="O36" i="2"/>
  <c r="S36" i="2"/>
  <c r="H36" i="2"/>
  <c r="L36" i="2"/>
  <c r="P36" i="2"/>
  <c r="M36" i="2"/>
  <c r="F36" i="2"/>
  <c r="N36" i="2"/>
  <c r="Q36" i="2"/>
  <c r="R36" i="2"/>
  <c r="I36" i="2"/>
  <c r="J36" i="2"/>
  <c r="D35" i="2"/>
  <c r="C36" i="2"/>
  <c r="B37" i="2"/>
  <c r="D36" i="2" l="1"/>
  <c r="I37" i="2"/>
  <c r="M37" i="2"/>
  <c r="Q37" i="2"/>
  <c r="F37" i="2"/>
  <c r="J37" i="2"/>
  <c r="N37" i="2"/>
  <c r="R37" i="2"/>
  <c r="G37" i="2"/>
  <c r="O37" i="2"/>
  <c r="H37" i="2"/>
  <c r="P37" i="2"/>
  <c r="S37" i="2"/>
  <c r="K37" i="2"/>
  <c r="L37" i="2"/>
  <c r="C37" i="2"/>
  <c r="B38" i="2"/>
  <c r="G38" i="2" l="1"/>
  <c r="K38" i="2"/>
  <c r="O38" i="2"/>
  <c r="S38" i="2"/>
  <c r="H38" i="2"/>
  <c r="L38" i="2"/>
  <c r="P38" i="2"/>
  <c r="I38" i="2"/>
  <c r="Q38" i="2"/>
  <c r="J38" i="2"/>
  <c r="R38" i="2"/>
  <c r="F38" i="2"/>
  <c r="M38" i="2"/>
  <c r="N38" i="2"/>
  <c r="B39" i="2"/>
  <c r="C38" i="2"/>
  <c r="D37" i="2"/>
  <c r="I39" i="2" l="1"/>
  <c r="M39" i="2"/>
  <c r="Q39" i="2"/>
  <c r="F39" i="2"/>
  <c r="J39" i="2"/>
  <c r="N39" i="2"/>
  <c r="R39" i="2"/>
  <c r="K39" i="2"/>
  <c r="S39" i="2"/>
  <c r="L39" i="2"/>
  <c r="G39" i="2"/>
  <c r="H39" i="2"/>
  <c r="O39" i="2"/>
  <c r="P39" i="2"/>
  <c r="C39" i="2"/>
  <c r="B40" i="2"/>
  <c r="D38" i="2"/>
  <c r="G40" i="2" l="1"/>
  <c r="K40" i="2"/>
  <c r="O40" i="2"/>
  <c r="S40" i="2"/>
  <c r="H40" i="2"/>
  <c r="L40" i="2"/>
  <c r="P40" i="2"/>
  <c r="M40" i="2"/>
  <c r="F40" i="2"/>
  <c r="N40" i="2"/>
  <c r="I40" i="2"/>
  <c r="J40" i="2"/>
  <c r="Q40" i="2"/>
  <c r="R40" i="2"/>
  <c r="C40" i="2"/>
  <c r="B41" i="2"/>
  <c r="D39" i="2"/>
  <c r="F41" i="2" l="1"/>
  <c r="G41" i="2"/>
  <c r="K41" i="2"/>
  <c r="O41" i="2"/>
  <c r="S41" i="2"/>
  <c r="H41" i="2"/>
  <c r="L41" i="2"/>
  <c r="P41" i="2"/>
  <c r="I41" i="2"/>
  <c r="Q41" i="2"/>
  <c r="J41" i="2"/>
  <c r="R41" i="2"/>
  <c r="M41" i="2"/>
  <c r="N41" i="2"/>
  <c r="C41" i="2"/>
  <c r="B42" i="2"/>
  <c r="D40" i="2"/>
  <c r="I42" i="2" l="1"/>
  <c r="M42" i="2"/>
  <c r="Q42" i="2"/>
  <c r="F42" i="2"/>
  <c r="J42" i="2"/>
  <c r="N42" i="2"/>
  <c r="R42" i="2"/>
  <c r="K42" i="2"/>
  <c r="S42" i="2"/>
  <c r="L42" i="2"/>
  <c r="G42" i="2"/>
  <c r="O42" i="2"/>
  <c r="H42" i="2"/>
  <c r="P42" i="2"/>
  <c r="D41" i="2"/>
  <c r="B43" i="2"/>
  <c r="C42" i="2"/>
  <c r="G43" i="2" l="1"/>
  <c r="K43" i="2"/>
  <c r="O43" i="2"/>
  <c r="S43" i="2"/>
  <c r="H43" i="2"/>
  <c r="L43" i="2"/>
  <c r="P43" i="2"/>
  <c r="M43" i="2"/>
  <c r="F43" i="2"/>
  <c r="N43" i="2"/>
  <c r="I43" i="2"/>
  <c r="Q43" i="2"/>
  <c r="J43" i="2"/>
  <c r="R43" i="2"/>
  <c r="C43" i="2"/>
  <c r="B44" i="2"/>
  <c r="D42" i="2"/>
  <c r="I44" i="2" l="1"/>
  <c r="M44" i="2"/>
  <c r="Q44" i="2"/>
  <c r="F44" i="2"/>
  <c r="J44" i="2"/>
  <c r="N44" i="2"/>
  <c r="R44" i="2"/>
  <c r="G44" i="2"/>
  <c r="O44" i="2"/>
  <c r="H44" i="2"/>
  <c r="P44" i="2"/>
  <c r="K44" i="2"/>
  <c r="S44" i="2"/>
  <c r="L44" i="2"/>
  <c r="C44" i="2"/>
  <c r="B45" i="2"/>
  <c r="D43" i="2"/>
  <c r="G45" i="2" l="1"/>
  <c r="K45" i="2"/>
  <c r="O45" i="2"/>
  <c r="S45" i="2"/>
  <c r="H45" i="2"/>
  <c r="L45" i="2"/>
  <c r="P45" i="2"/>
  <c r="I45" i="2"/>
  <c r="Q45" i="2"/>
  <c r="J45" i="2"/>
  <c r="R45" i="2"/>
  <c r="M45" i="2"/>
  <c r="N45" i="2"/>
  <c r="F45" i="2"/>
  <c r="C45" i="2"/>
  <c r="B46" i="2"/>
  <c r="D44" i="2"/>
  <c r="I46" i="2" l="1"/>
  <c r="M46" i="2"/>
  <c r="Q46" i="2"/>
  <c r="F46" i="2"/>
  <c r="J46" i="2"/>
  <c r="N46" i="2"/>
  <c r="R46" i="2"/>
  <c r="K46" i="2"/>
  <c r="S46" i="2"/>
  <c r="L46" i="2"/>
  <c r="G46" i="2"/>
  <c r="O46" i="2"/>
  <c r="H46" i="2"/>
  <c r="P46" i="2"/>
  <c r="D45" i="2"/>
  <c r="C46" i="2"/>
  <c r="B47" i="2"/>
  <c r="G47" i="2" l="1"/>
  <c r="K47" i="2"/>
  <c r="O47" i="2"/>
  <c r="S47" i="2"/>
  <c r="H47" i="2"/>
  <c r="L47" i="2"/>
  <c r="P47" i="2"/>
  <c r="M47" i="2"/>
  <c r="F47" i="2"/>
  <c r="N47" i="2"/>
  <c r="I47" i="2"/>
  <c r="Q47" i="2"/>
  <c r="R47" i="2"/>
  <c r="J47" i="2"/>
  <c r="D46" i="2"/>
  <c r="C47" i="2"/>
  <c r="B48" i="2"/>
  <c r="I48" i="2" l="1"/>
  <c r="M48" i="2"/>
  <c r="Q48" i="2"/>
  <c r="F48" i="2"/>
  <c r="J48" i="2"/>
  <c r="N48" i="2"/>
  <c r="R48" i="2"/>
  <c r="G48" i="2"/>
  <c r="D48" i="2" s="1"/>
  <c r="O48" i="2"/>
  <c r="H48" i="2"/>
  <c r="P48" i="2"/>
  <c r="K48" i="2"/>
  <c r="S48" i="2"/>
  <c r="L48" i="2"/>
  <c r="C48" i="2"/>
  <c r="B49" i="2"/>
  <c r="D47" i="2"/>
  <c r="G49" i="2" l="1"/>
  <c r="K49" i="2"/>
  <c r="O49" i="2"/>
  <c r="S49" i="2"/>
  <c r="H49" i="2"/>
  <c r="L49" i="2"/>
  <c r="P49" i="2"/>
  <c r="I49" i="2"/>
  <c r="Q49" i="2"/>
  <c r="J49" i="2"/>
  <c r="R49" i="2"/>
  <c r="M49" i="2"/>
  <c r="F49" i="2"/>
  <c r="N49" i="2"/>
  <c r="C49" i="2"/>
  <c r="B50" i="2"/>
  <c r="I50" i="2" l="1"/>
  <c r="M50" i="2"/>
  <c r="Q50" i="2"/>
  <c r="F50" i="2"/>
  <c r="J50" i="2"/>
  <c r="N50" i="2"/>
  <c r="R50" i="2"/>
  <c r="K50" i="2"/>
  <c r="S50" i="2"/>
  <c r="L50" i="2"/>
  <c r="G50" i="2"/>
  <c r="O50" i="2"/>
  <c r="H50" i="2"/>
  <c r="P50" i="2"/>
  <c r="B51" i="2"/>
  <c r="C50" i="2"/>
  <c r="D49" i="2"/>
  <c r="G51" i="2" l="1"/>
  <c r="K51" i="2"/>
  <c r="O51" i="2"/>
  <c r="S51" i="2"/>
  <c r="H51" i="2"/>
  <c r="L51" i="2"/>
  <c r="P51" i="2"/>
  <c r="M51" i="2"/>
  <c r="F51" i="2"/>
  <c r="N51" i="2"/>
  <c r="I51" i="2"/>
  <c r="Q51" i="2"/>
  <c r="J51" i="2"/>
  <c r="R51" i="2"/>
  <c r="D50" i="2"/>
  <c r="C51" i="2"/>
  <c r="B52" i="2"/>
  <c r="I52" i="2" l="1"/>
  <c r="M52" i="2"/>
  <c r="Q52" i="2"/>
  <c r="F52" i="2"/>
  <c r="J52" i="2"/>
  <c r="N52" i="2"/>
  <c r="R52" i="2"/>
  <c r="G52" i="2"/>
  <c r="O52" i="2"/>
  <c r="H52" i="2"/>
  <c r="P52" i="2"/>
  <c r="K52" i="2"/>
  <c r="S52" i="2"/>
  <c r="L52" i="2"/>
  <c r="D51" i="2"/>
  <c r="C52" i="2"/>
  <c r="B53" i="2"/>
  <c r="G53" i="2" l="1"/>
  <c r="K53" i="2"/>
  <c r="O53" i="2"/>
  <c r="S53" i="2"/>
  <c r="H53" i="2"/>
  <c r="L53" i="2"/>
  <c r="P53" i="2"/>
  <c r="I53" i="2"/>
  <c r="Q53" i="2"/>
  <c r="J53" i="2"/>
  <c r="R53" i="2"/>
  <c r="M53" i="2"/>
  <c r="F53" i="2"/>
  <c r="N53" i="2"/>
  <c r="D52" i="2"/>
  <c r="C53" i="2"/>
  <c r="B54" i="2"/>
  <c r="I54" i="2" l="1"/>
  <c r="M54" i="2"/>
  <c r="Q54" i="2"/>
  <c r="F54" i="2"/>
  <c r="J54" i="2"/>
  <c r="N54" i="2"/>
  <c r="R54" i="2"/>
  <c r="K54" i="2"/>
  <c r="S54" i="2"/>
  <c r="L54" i="2"/>
  <c r="G54" i="2"/>
  <c r="O54" i="2"/>
  <c r="P54" i="2"/>
  <c r="H54" i="2"/>
  <c r="C54" i="2"/>
  <c r="B55" i="2"/>
  <c r="D53" i="2"/>
  <c r="G55" i="2" l="1"/>
  <c r="K55" i="2"/>
  <c r="O55" i="2"/>
  <c r="S55" i="2"/>
  <c r="H55" i="2"/>
  <c r="L55" i="2"/>
  <c r="P55" i="2"/>
  <c r="M55" i="2"/>
  <c r="F55" i="2"/>
  <c r="N55" i="2"/>
  <c r="I55" i="2"/>
  <c r="Q55" i="2"/>
  <c r="J55" i="2"/>
  <c r="R55" i="2"/>
  <c r="C55" i="2"/>
  <c r="B56" i="2"/>
  <c r="D54" i="2"/>
  <c r="I56" i="2" l="1"/>
  <c r="M56" i="2"/>
  <c r="Q56" i="2"/>
  <c r="F56" i="2"/>
  <c r="J56" i="2"/>
  <c r="N56" i="2"/>
  <c r="R56" i="2"/>
  <c r="G56" i="2"/>
  <c r="O56" i="2"/>
  <c r="H56" i="2"/>
  <c r="P56" i="2"/>
  <c r="K56" i="2"/>
  <c r="S56" i="2"/>
  <c r="L56" i="2"/>
  <c r="B57" i="2"/>
  <c r="C56" i="2"/>
  <c r="D55" i="2"/>
  <c r="G57" i="2" l="1"/>
  <c r="K57" i="2"/>
  <c r="O57" i="2"/>
  <c r="S57" i="2"/>
  <c r="H57" i="2"/>
  <c r="L57" i="2"/>
  <c r="P57" i="2"/>
  <c r="I57" i="2"/>
  <c r="Q57" i="2"/>
  <c r="J57" i="2"/>
  <c r="R57" i="2"/>
  <c r="M57" i="2"/>
  <c r="F57" i="2"/>
  <c r="N57" i="2"/>
  <c r="C57" i="2"/>
  <c r="B58" i="2"/>
  <c r="D56" i="2"/>
  <c r="I58" i="2" l="1"/>
  <c r="M58" i="2"/>
  <c r="Q58" i="2"/>
  <c r="F58" i="2"/>
  <c r="J58" i="2"/>
  <c r="N58" i="2"/>
  <c r="R58" i="2"/>
  <c r="K58" i="2"/>
  <c r="S58" i="2"/>
  <c r="L58" i="2"/>
  <c r="G58" i="2"/>
  <c r="O58" i="2"/>
  <c r="H58" i="2"/>
  <c r="P58" i="2"/>
  <c r="C58" i="2"/>
  <c r="B59" i="2"/>
  <c r="D57" i="2"/>
  <c r="G59" i="2" l="1"/>
  <c r="K59" i="2"/>
  <c r="O59" i="2"/>
  <c r="S59" i="2"/>
  <c r="H59" i="2"/>
  <c r="L59" i="2"/>
  <c r="P59" i="2"/>
  <c r="M59" i="2"/>
  <c r="F59" i="2"/>
  <c r="N59" i="2"/>
  <c r="I59" i="2"/>
  <c r="Q59" i="2"/>
  <c r="J59" i="2"/>
  <c r="R59" i="2"/>
  <c r="C59" i="2"/>
  <c r="B60" i="2"/>
  <c r="D58" i="2"/>
  <c r="I60" i="2" l="1"/>
  <c r="M60" i="2"/>
  <c r="Q60" i="2"/>
  <c r="F60" i="2"/>
  <c r="J60" i="2"/>
  <c r="N60" i="2"/>
  <c r="R60" i="2"/>
  <c r="G60" i="2"/>
  <c r="O60" i="2"/>
  <c r="H60" i="2"/>
  <c r="P60" i="2"/>
  <c r="K60" i="2"/>
  <c r="S60" i="2"/>
  <c r="L60" i="2"/>
  <c r="C60" i="2"/>
  <c r="B61" i="2"/>
  <c r="D59" i="2"/>
  <c r="G61" i="2" l="1"/>
  <c r="K61" i="2"/>
  <c r="O61" i="2"/>
  <c r="S61" i="2"/>
  <c r="H61" i="2"/>
  <c r="L61" i="2"/>
  <c r="P61" i="2"/>
  <c r="I61" i="2"/>
  <c r="Q61" i="2"/>
  <c r="J61" i="2"/>
  <c r="R61" i="2"/>
  <c r="M61" i="2"/>
  <c r="N61" i="2"/>
  <c r="F61" i="2"/>
  <c r="D60" i="2"/>
  <c r="C61" i="2"/>
  <c r="B62" i="2"/>
  <c r="I62" i="2" l="1"/>
  <c r="M62" i="2"/>
  <c r="Q62" i="2"/>
  <c r="F62" i="2"/>
  <c r="J62" i="2"/>
  <c r="N62" i="2"/>
  <c r="R62" i="2"/>
  <c r="K62" i="2"/>
  <c r="S62" i="2"/>
  <c r="L62" i="2"/>
  <c r="G62" i="2"/>
  <c r="O62" i="2"/>
  <c r="H62" i="2"/>
  <c r="P62" i="2"/>
  <c r="B63" i="2"/>
  <c r="C62" i="2"/>
  <c r="D61" i="2"/>
  <c r="G63" i="2" l="1"/>
  <c r="K63" i="2"/>
  <c r="O63" i="2"/>
  <c r="S63" i="2"/>
  <c r="H63" i="2"/>
  <c r="L63" i="2"/>
  <c r="P63" i="2"/>
  <c r="M63" i="2"/>
  <c r="F63" i="2"/>
  <c r="N63" i="2"/>
  <c r="I63" i="2"/>
  <c r="Q63" i="2"/>
  <c r="R63" i="2"/>
  <c r="J63" i="2"/>
  <c r="C63" i="2"/>
  <c r="B64" i="2"/>
  <c r="D62" i="2"/>
  <c r="I64" i="2" l="1"/>
  <c r="M64" i="2"/>
  <c r="Q64" i="2"/>
  <c r="F64" i="2"/>
  <c r="J64" i="2"/>
  <c r="N64" i="2"/>
  <c r="R64" i="2"/>
  <c r="G64" i="2"/>
  <c r="O64" i="2"/>
  <c r="H64" i="2"/>
  <c r="P64" i="2"/>
  <c r="K64" i="2"/>
  <c r="S64" i="2"/>
  <c r="L64" i="2"/>
  <c r="C64" i="2"/>
  <c r="B65" i="2"/>
  <c r="D63" i="2"/>
  <c r="G65" i="2" l="1"/>
  <c r="K65" i="2"/>
  <c r="O65" i="2"/>
  <c r="S65" i="2"/>
  <c r="H65" i="2"/>
  <c r="L65" i="2"/>
  <c r="P65" i="2"/>
  <c r="I65" i="2"/>
  <c r="Q65" i="2"/>
  <c r="J65" i="2"/>
  <c r="R65" i="2"/>
  <c r="M65" i="2"/>
  <c r="F65" i="2"/>
  <c r="N65" i="2"/>
  <c r="C65" i="2"/>
  <c r="B66" i="2"/>
  <c r="D64" i="2"/>
  <c r="I66" i="2" l="1"/>
  <c r="M66" i="2"/>
  <c r="Q66" i="2"/>
  <c r="F66" i="2"/>
  <c r="J66" i="2"/>
  <c r="N66" i="2"/>
  <c r="R66" i="2"/>
  <c r="K66" i="2"/>
  <c r="S66" i="2"/>
  <c r="L66" i="2"/>
  <c r="G66" i="2"/>
  <c r="O66" i="2"/>
  <c r="H66" i="2"/>
  <c r="P66" i="2"/>
  <c r="D65" i="2"/>
  <c r="C66" i="2"/>
  <c r="B67" i="2"/>
  <c r="G67" i="2" l="1"/>
  <c r="K67" i="2"/>
  <c r="O67" i="2"/>
  <c r="S67" i="2"/>
  <c r="H67" i="2"/>
  <c r="L67" i="2"/>
  <c r="P67" i="2"/>
  <c r="M67" i="2"/>
  <c r="F67" i="2"/>
  <c r="N67" i="2"/>
  <c r="I67" i="2"/>
  <c r="Q67" i="2"/>
  <c r="J67" i="2"/>
  <c r="R67" i="2"/>
  <c r="C67" i="2"/>
  <c r="B68" i="2"/>
  <c r="D66" i="2"/>
  <c r="I68" i="2" l="1"/>
  <c r="M68" i="2"/>
  <c r="Q68" i="2"/>
  <c r="F68" i="2"/>
  <c r="J68" i="2"/>
  <c r="N68" i="2"/>
  <c r="R68" i="2"/>
  <c r="G68" i="2"/>
  <c r="O68" i="2"/>
  <c r="H68" i="2"/>
  <c r="P68" i="2"/>
  <c r="K68" i="2"/>
  <c r="S68" i="2"/>
  <c r="L68" i="2"/>
  <c r="C68" i="2"/>
  <c r="B69" i="2"/>
  <c r="D67" i="2"/>
  <c r="G69" i="2" l="1"/>
  <c r="K69" i="2"/>
  <c r="O69" i="2"/>
  <c r="S69" i="2"/>
  <c r="H69" i="2"/>
  <c r="L69" i="2"/>
  <c r="P69" i="2"/>
  <c r="I69" i="2"/>
  <c r="Q69" i="2"/>
  <c r="J69" i="2"/>
  <c r="R69" i="2"/>
  <c r="M69" i="2"/>
  <c r="F69" i="2"/>
  <c r="N69" i="2"/>
  <c r="C69" i="2"/>
  <c r="B70" i="2"/>
  <c r="D68" i="2"/>
  <c r="I70" i="2" l="1"/>
  <c r="M70" i="2"/>
  <c r="Q70" i="2"/>
  <c r="F70" i="2"/>
  <c r="J70" i="2"/>
  <c r="N70" i="2"/>
  <c r="R70" i="2"/>
  <c r="K70" i="2"/>
  <c r="S70" i="2"/>
  <c r="L70" i="2"/>
  <c r="G70" i="2"/>
  <c r="O70" i="2"/>
  <c r="P70" i="2"/>
  <c r="H70" i="2"/>
  <c r="D69" i="2"/>
  <c r="C70" i="2"/>
  <c r="B71" i="2"/>
  <c r="G71" i="2" l="1"/>
  <c r="K71" i="2"/>
  <c r="O71" i="2"/>
  <c r="S71" i="2"/>
  <c r="H71" i="2"/>
  <c r="L71" i="2"/>
  <c r="P71" i="2"/>
  <c r="M71" i="2"/>
  <c r="D71" i="2" s="1"/>
  <c r="F71" i="2"/>
  <c r="N71" i="2"/>
  <c r="I71" i="2"/>
  <c r="Q71" i="2"/>
  <c r="J71" i="2"/>
  <c r="R71" i="2"/>
  <c r="D70" i="2"/>
  <c r="C71" i="2"/>
  <c r="B72" i="2"/>
  <c r="I72" i="2" l="1"/>
  <c r="M72" i="2"/>
  <c r="Q72" i="2"/>
  <c r="F72" i="2"/>
  <c r="J72" i="2"/>
  <c r="N72" i="2"/>
  <c r="R72" i="2"/>
  <c r="G72" i="2"/>
  <c r="O72" i="2"/>
  <c r="H72" i="2"/>
  <c r="P72" i="2"/>
  <c r="K72" i="2"/>
  <c r="S72" i="2"/>
  <c r="L72" i="2"/>
  <c r="C72" i="2"/>
  <c r="B73" i="2"/>
  <c r="G73" i="2" l="1"/>
  <c r="K73" i="2"/>
  <c r="O73" i="2"/>
  <c r="S73" i="2"/>
  <c r="H73" i="2"/>
  <c r="L73" i="2"/>
  <c r="P73" i="2"/>
  <c r="I73" i="2"/>
  <c r="Q73" i="2"/>
  <c r="J73" i="2"/>
  <c r="R73" i="2"/>
  <c r="M73" i="2"/>
  <c r="F73" i="2"/>
  <c r="N73" i="2"/>
  <c r="C73" i="2"/>
  <c r="B74" i="2"/>
  <c r="D72" i="2"/>
  <c r="I74" i="2" l="1"/>
  <c r="M74" i="2"/>
  <c r="Q74" i="2"/>
  <c r="F74" i="2"/>
  <c r="J74" i="2"/>
  <c r="N74" i="2"/>
  <c r="R74" i="2"/>
  <c r="K74" i="2"/>
  <c r="S74" i="2"/>
  <c r="L74" i="2"/>
  <c r="G74" i="2"/>
  <c r="O74" i="2"/>
  <c r="H74" i="2"/>
  <c r="P74" i="2"/>
  <c r="C74" i="2"/>
  <c r="B75" i="2"/>
  <c r="D73" i="2"/>
  <c r="G75" i="2" l="1"/>
  <c r="K75" i="2"/>
  <c r="O75" i="2"/>
  <c r="S75" i="2"/>
  <c r="H75" i="2"/>
  <c r="L75" i="2"/>
  <c r="P75" i="2"/>
  <c r="M75" i="2"/>
  <c r="F75" i="2"/>
  <c r="N75" i="2"/>
  <c r="I75" i="2"/>
  <c r="Q75" i="2"/>
  <c r="J75" i="2"/>
  <c r="R75" i="2"/>
  <c r="D74" i="2"/>
  <c r="C75" i="2"/>
  <c r="B76" i="2"/>
  <c r="I76" i="2" l="1"/>
  <c r="M76" i="2"/>
  <c r="Q76" i="2"/>
  <c r="F76" i="2"/>
  <c r="J76" i="2"/>
  <c r="N76" i="2"/>
  <c r="R76" i="2"/>
  <c r="G76" i="2"/>
  <c r="O76" i="2"/>
  <c r="H76" i="2"/>
  <c r="P76" i="2"/>
  <c r="K76" i="2"/>
  <c r="S76" i="2"/>
  <c r="L76" i="2"/>
  <c r="D75" i="2"/>
  <c r="C76" i="2"/>
  <c r="B77" i="2"/>
  <c r="G77" i="2" l="1"/>
  <c r="K77" i="2"/>
  <c r="H77" i="2"/>
  <c r="L77" i="2"/>
  <c r="I77" i="2"/>
  <c r="O77" i="2"/>
  <c r="S77" i="2"/>
  <c r="J77" i="2"/>
  <c r="P77" i="2"/>
  <c r="M77" i="2"/>
  <c r="N77" i="2"/>
  <c r="Q77" i="2"/>
  <c r="R77" i="2"/>
  <c r="F77" i="2"/>
  <c r="C77" i="2"/>
  <c r="B78" i="2"/>
  <c r="D76" i="2"/>
  <c r="I78" i="2" l="1"/>
  <c r="M78" i="2"/>
  <c r="Q78" i="2"/>
  <c r="F78" i="2"/>
  <c r="J78" i="2"/>
  <c r="N78" i="2"/>
  <c r="R78" i="2"/>
  <c r="H78" i="2"/>
  <c r="P78" i="2"/>
  <c r="K78" i="2"/>
  <c r="S78" i="2"/>
  <c r="L78" i="2"/>
  <c r="G78" i="2"/>
  <c r="O78" i="2"/>
  <c r="D77" i="2"/>
  <c r="C78" i="2"/>
  <c r="B79" i="2"/>
  <c r="G79" i="2" l="1"/>
  <c r="K79" i="2"/>
  <c r="O79" i="2"/>
  <c r="S79" i="2"/>
  <c r="H79" i="2"/>
  <c r="L79" i="2"/>
  <c r="P79" i="2"/>
  <c r="J79" i="2"/>
  <c r="R79" i="2"/>
  <c r="M79" i="2"/>
  <c r="F79" i="2"/>
  <c r="N79" i="2"/>
  <c r="Q79" i="2"/>
  <c r="I79" i="2"/>
  <c r="C79" i="2"/>
  <c r="B80" i="2"/>
  <c r="D78" i="2"/>
  <c r="I80" i="2" l="1"/>
  <c r="M80" i="2"/>
  <c r="Q80" i="2"/>
  <c r="F80" i="2"/>
  <c r="J80" i="2"/>
  <c r="N80" i="2"/>
  <c r="R80" i="2"/>
  <c r="L80" i="2"/>
  <c r="G80" i="2"/>
  <c r="O80" i="2"/>
  <c r="H80" i="2"/>
  <c r="P80" i="2"/>
  <c r="K80" i="2"/>
  <c r="S80" i="2"/>
  <c r="C80" i="2"/>
  <c r="B81" i="2"/>
  <c r="D79" i="2"/>
  <c r="G81" i="2" l="1"/>
  <c r="K81" i="2"/>
  <c r="O81" i="2"/>
  <c r="S81" i="2"/>
  <c r="H81" i="2"/>
  <c r="L81" i="2"/>
  <c r="P81" i="2"/>
  <c r="F81" i="2"/>
  <c r="N81" i="2"/>
  <c r="I81" i="2"/>
  <c r="Q81" i="2"/>
  <c r="J81" i="2"/>
  <c r="R81" i="2"/>
  <c r="M81" i="2"/>
  <c r="D80" i="2"/>
  <c r="C81" i="2"/>
  <c r="B82" i="2"/>
  <c r="I82" i="2" l="1"/>
  <c r="M82" i="2"/>
  <c r="Q82" i="2"/>
  <c r="F82" i="2"/>
  <c r="J82" i="2"/>
  <c r="N82" i="2"/>
  <c r="R82" i="2"/>
  <c r="H82" i="2"/>
  <c r="P82" i="2"/>
  <c r="K82" i="2"/>
  <c r="S82" i="2"/>
  <c r="L82" i="2"/>
  <c r="G82" i="2"/>
  <c r="O82" i="2"/>
  <c r="D81" i="2"/>
  <c r="C82" i="2"/>
  <c r="B83" i="2"/>
  <c r="G83" i="2" l="1"/>
  <c r="K83" i="2"/>
  <c r="O83" i="2"/>
  <c r="S83" i="2"/>
  <c r="H83" i="2"/>
  <c r="L83" i="2"/>
  <c r="P83" i="2"/>
  <c r="J83" i="2"/>
  <c r="R83" i="2"/>
  <c r="M83" i="2"/>
  <c r="F83" i="2"/>
  <c r="N83" i="2"/>
  <c r="I83" i="2"/>
  <c r="Q83" i="2"/>
  <c r="D82" i="2"/>
  <c r="C83" i="2"/>
  <c r="B84" i="2"/>
  <c r="D83" i="2" l="1"/>
  <c r="I84" i="2"/>
  <c r="M84" i="2"/>
  <c r="Q84" i="2"/>
  <c r="F84" i="2"/>
  <c r="J84" i="2"/>
  <c r="N84" i="2"/>
  <c r="R84" i="2"/>
  <c r="L84" i="2"/>
  <c r="G84" i="2"/>
  <c r="O84" i="2"/>
  <c r="H84" i="2"/>
  <c r="P84" i="2"/>
  <c r="K84" i="2"/>
  <c r="S84" i="2"/>
  <c r="C84" i="2"/>
  <c r="B85" i="2"/>
  <c r="G85" i="2" l="1"/>
  <c r="K85" i="2"/>
  <c r="O85" i="2"/>
  <c r="S85" i="2"/>
  <c r="H85" i="2"/>
  <c r="L85" i="2"/>
  <c r="P85" i="2"/>
  <c r="F85" i="2"/>
  <c r="D85" i="2" s="1"/>
  <c r="N85" i="2"/>
  <c r="I85" i="2"/>
  <c r="Q85" i="2"/>
  <c r="J85" i="2"/>
  <c r="R85" i="2"/>
  <c r="M85" i="2"/>
  <c r="C85" i="2"/>
  <c r="B86" i="2"/>
  <c r="D84" i="2"/>
  <c r="I86" i="2" l="1"/>
  <c r="M86" i="2"/>
  <c r="Q86" i="2"/>
  <c r="F86" i="2"/>
  <c r="J86" i="2"/>
  <c r="N86" i="2"/>
  <c r="R86" i="2"/>
  <c r="H86" i="2"/>
  <c r="P86" i="2"/>
  <c r="K86" i="2"/>
  <c r="S86" i="2"/>
  <c r="L86" i="2"/>
  <c r="O86" i="2"/>
  <c r="G86" i="2"/>
  <c r="C86" i="2"/>
  <c r="B87" i="2"/>
  <c r="G87" i="2" l="1"/>
  <c r="K87" i="2"/>
  <c r="O87" i="2"/>
  <c r="S87" i="2"/>
  <c r="H87" i="2"/>
  <c r="L87" i="2"/>
  <c r="P87" i="2"/>
  <c r="J87" i="2"/>
  <c r="R87" i="2"/>
  <c r="M87" i="2"/>
  <c r="F87" i="2"/>
  <c r="N87" i="2"/>
  <c r="I87" i="2"/>
  <c r="Q87" i="2"/>
  <c r="D86" i="2"/>
  <c r="C87" i="2"/>
  <c r="B88" i="2"/>
  <c r="I88" i="2" l="1"/>
  <c r="M88" i="2"/>
  <c r="Q88" i="2"/>
  <c r="F88" i="2"/>
  <c r="J88" i="2"/>
  <c r="N88" i="2"/>
  <c r="R88" i="2"/>
  <c r="L88" i="2"/>
  <c r="G88" i="2"/>
  <c r="O88" i="2"/>
  <c r="H88" i="2"/>
  <c r="P88" i="2"/>
  <c r="S88" i="2"/>
  <c r="K88" i="2"/>
  <c r="D87" i="2"/>
  <c r="C88" i="2"/>
  <c r="B89" i="2"/>
  <c r="G89" i="2" l="1"/>
  <c r="K89" i="2"/>
  <c r="O89" i="2"/>
  <c r="S89" i="2"/>
  <c r="H89" i="2"/>
  <c r="L89" i="2"/>
  <c r="P89" i="2"/>
  <c r="F89" i="2"/>
  <c r="N89" i="2"/>
  <c r="I89" i="2"/>
  <c r="Q89" i="2"/>
  <c r="J89" i="2"/>
  <c r="R89" i="2"/>
  <c r="M89" i="2"/>
  <c r="D88" i="2"/>
  <c r="C89" i="2"/>
  <c r="B90" i="2"/>
  <c r="I90" i="2" l="1"/>
  <c r="M90" i="2"/>
  <c r="Q90" i="2"/>
  <c r="F90" i="2"/>
  <c r="J90" i="2"/>
  <c r="N90" i="2"/>
  <c r="R90" i="2"/>
  <c r="H90" i="2"/>
  <c r="P90" i="2"/>
  <c r="K90" i="2"/>
  <c r="S90" i="2"/>
  <c r="L90" i="2"/>
  <c r="G90" i="2"/>
  <c r="O90" i="2"/>
  <c r="C90" i="2"/>
  <c r="B91" i="2"/>
  <c r="D89" i="2"/>
  <c r="G91" i="2" l="1"/>
  <c r="K91" i="2"/>
  <c r="O91" i="2"/>
  <c r="S91" i="2"/>
  <c r="H91" i="2"/>
  <c r="L91" i="2"/>
  <c r="P91" i="2"/>
  <c r="J91" i="2"/>
  <c r="R91" i="2"/>
  <c r="M91" i="2"/>
  <c r="F91" i="2"/>
  <c r="N91" i="2"/>
  <c r="I91" i="2"/>
  <c r="Q91" i="2"/>
  <c r="C91" i="2"/>
  <c r="B92" i="2"/>
  <c r="D90" i="2"/>
  <c r="I92" i="2" l="1"/>
  <c r="M92" i="2"/>
  <c r="Q92" i="2"/>
  <c r="F92" i="2"/>
  <c r="J92" i="2"/>
  <c r="N92" i="2"/>
  <c r="R92" i="2"/>
  <c r="L92" i="2"/>
  <c r="G92" i="2"/>
  <c r="O92" i="2"/>
  <c r="H92" i="2"/>
  <c r="P92" i="2"/>
  <c r="K92" i="2"/>
  <c r="S92" i="2"/>
  <c r="C92" i="2"/>
  <c r="B93" i="2"/>
  <c r="D91" i="2"/>
  <c r="G93" i="2" l="1"/>
  <c r="K93" i="2"/>
  <c r="O93" i="2"/>
  <c r="S93" i="2"/>
  <c r="H93" i="2"/>
  <c r="L93" i="2"/>
  <c r="P93" i="2"/>
  <c r="F93" i="2"/>
  <c r="N93" i="2"/>
  <c r="I93" i="2"/>
  <c r="Q93" i="2"/>
  <c r="J93" i="2"/>
  <c r="R93" i="2"/>
  <c r="M93" i="2"/>
  <c r="C93" i="2"/>
  <c r="B94" i="2"/>
  <c r="D92" i="2"/>
  <c r="I94" i="2" l="1"/>
  <c r="M94" i="2"/>
  <c r="Q94" i="2"/>
  <c r="F94" i="2"/>
  <c r="J94" i="2"/>
  <c r="N94" i="2"/>
  <c r="R94" i="2"/>
  <c r="H94" i="2"/>
  <c r="P94" i="2"/>
  <c r="K94" i="2"/>
  <c r="S94" i="2"/>
  <c r="L94" i="2"/>
  <c r="G94" i="2"/>
  <c r="O94" i="2"/>
  <c r="D93" i="2"/>
  <c r="C94" i="2"/>
  <c r="B95" i="2"/>
  <c r="G95" i="2" l="1"/>
  <c r="K95" i="2"/>
  <c r="O95" i="2"/>
  <c r="S95" i="2"/>
  <c r="H95" i="2"/>
  <c r="L95" i="2"/>
  <c r="P95" i="2"/>
  <c r="J95" i="2"/>
  <c r="R95" i="2"/>
  <c r="M95" i="2"/>
  <c r="F95" i="2"/>
  <c r="N95" i="2"/>
  <c r="Q95" i="2"/>
  <c r="I95" i="2"/>
  <c r="C95" i="2"/>
  <c r="B96" i="2"/>
  <c r="D94" i="2"/>
  <c r="F96" i="2" l="1"/>
  <c r="J96" i="2"/>
  <c r="N96" i="2"/>
  <c r="R96" i="2"/>
  <c r="G96" i="2"/>
  <c r="K96" i="2"/>
  <c r="O96" i="2"/>
  <c r="S96" i="2"/>
  <c r="H96" i="2"/>
  <c r="L96" i="2"/>
  <c r="P96" i="2"/>
  <c r="I96" i="2"/>
  <c r="M96" i="2"/>
  <c r="Q96" i="2"/>
  <c r="D95" i="2"/>
  <c r="C96" i="2"/>
  <c r="B97" i="2"/>
  <c r="H97" i="2" l="1"/>
  <c r="L97" i="2"/>
  <c r="P97" i="2"/>
  <c r="I97" i="2"/>
  <c r="M97" i="2"/>
  <c r="Q97" i="2"/>
  <c r="F97" i="2"/>
  <c r="J97" i="2"/>
  <c r="N97" i="2"/>
  <c r="R97" i="2"/>
  <c r="G97" i="2"/>
  <c r="K97" i="2"/>
  <c r="O97" i="2"/>
  <c r="S97" i="2"/>
  <c r="D96" i="2"/>
  <c r="C97" i="2"/>
  <c r="B98" i="2"/>
  <c r="F98" i="2" l="1"/>
  <c r="J98" i="2"/>
  <c r="N98" i="2"/>
  <c r="R98" i="2"/>
  <c r="G98" i="2"/>
  <c r="K98" i="2"/>
  <c r="O98" i="2"/>
  <c r="S98" i="2"/>
  <c r="H98" i="2"/>
  <c r="L98" i="2"/>
  <c r="P98" i="2"/>
  <c r="I98" i="2"/>
  <c r="M98" i="2"/>
  <c r="Q98" i="2"/>
  <c r="D97" i="2"/>
  <c r="C98" i="2"/>
  <c r="B99" i="2"/>
  <c r="H99" i="2" l="1"/>
  <c r="L99" i="2"/>
  <c r="P99" i="2"/>
  <c r="I99" i="2"/>
  <c r="M99" i="2"/>
  <c r="Q99" i="2"/>
  <c r="F99" i="2"/>
  <c r="J99" i="2"/>
  <c r="N99" i="2"/>
  <c r="R99" i="2"/>
  <c r="K99" i="2"/>
  <c r="O99" i="2"/>
  <c r="S99" i="2"/>
  <c r="G99" i="2"/>
  <c r="D98" i="2"/>
  <c r="C99" i="2"/>
  <c r="B100" i="2"/>
  <c r="F100" i="2" l="1"/>
  <c r="J100" i="2"/>
  <c r="N100" i="2"/>
  <c r="R100" i="2"/>
  <c r="G100" i="2"/>
  <c r="K100" i="2"/>
  <c r="O100" i="2"/>
  <c r="S100" i="2"/>
  <c r="H100" i="2"/>
  <c r="L100" i="2"/>
  <c r="P100" i="2"/>
  <c r="M100" i="2"/>
  <c r="Q100" i="2"/>
  <c r="I100" i="2"/>
  <c r="C100" i="2"/>
  <c r="B101" i="2"/>
  <c r="D99" i="2"/>
  <c r="H101" i="2" l="1"/>
  <c r="L101" i="2"/>
  <c r="P101" i="2"/>
  <c r="I101" i="2"/>
  <c r="M101" i="2"/>
  <c r="Q101" i="2"/>
  <c r="F101" i="2"/>
  <c r="J101" i="2"/>
  <c r="N101" i="2"/>
  <c r="R101" i="2"/>
  <c r="O101" i="2"/>
  <c r="S101" i="2"/>
  <c r="G101" i="2"/>
  <c r="K101" i="2"/>
  <c r="C101" i="2"/>
  <c r="B102" i="2"/>
  <c r="D100" i="2"/>
  <c r="F102" i="2" l="1"/>
  <c r="J102" i="2"/>
  <c r="N102" i="2"/>
  <c r="R102" i="2"/>
  <c r="G102" i="2"/>
  <c r="K102" i="2"/>
  <c r="O102" i="2"/>
  <c r="S102" i="2"/>
  <c r="H102" i="2"/>
  <c r="L102" i="2"/>
  <c r="P102" i="2"/>
  <c r="Q102" i="2"/>
  <c r="I102" i="2"/>
  <c r="M102" i="2"/>
  <c r="C102" i="2"/>
  <c r="B103" i="2"/>
  <c r="D101" i="2"/>
  <c r="H103" i="2" l="1"/>
  <c r="L103" i="2"/>
  <c r="P103" i="2"/>
  <c r="I103" i="2"/>
  <c r="M103" i="2"/>
  <c r="Q103" i="2"/>
  <c r="F103" i="2"/>
  <c r="J103" i="2"/>
  <c r="N103" i="2"/>
  <c r="R103" i="2"/>
  <c r="S103" i="2"/>
  <c r="G103" i="2"/>
  <c r="K103" i="2"/>
  <c r="O103" i="2"/>
  <c r="C103" i="2"/>
  <c r="B104" i="2"/>
  <c r="D102" i="2"/>
  <c r="F104" i="2" l="1"/>
  <c r="J104" i="2"/>
  <c r="N104" i="2"/>
  <c r="R104" i="2"/>
  <c r="G104" i="2"/>
  <c r="K104" i="2"/>
  <c r="O104" i="2"/>
  <c r="S104" i="2"/>
  <c r="H104" i="2"/>
  <c r="L104" i="2"/>
  <c r="P104" i="2"/>
  <c r="I104" i="2"/>
  <c r="M104" i="2"/>
  <c r="Q104" i="2"/>
  <c r="C104" i="2"/>
  <c r="B105" i="2"/>
  <c r="D103" i="2"/>
  <c r="H105" i="2" l="1"/>
  <c r="L105" i="2"/>
  <c r="P105" i="2"/>
  <c r="I105" i="2"/>
  <c r="M105" i="2"/>
  <c r="Q105" i="2"/>
  <c r="F105" i="2"/>
  <c r="J105" i="2"/>
  <c r="N105" i="2"/>
  <c r="R105" i="2"/>
  <c r="G105" i="2"/>
  <c r="K105" i="2"/>
  <c r="O105" i="2"/>
  <c r="S105" i="2"/>
  <c r="C105" i="2"/>
  <c r="B106" i="2"/>
  <c r="D104" i="2"/>
  <c r="F106" i="2" l="1"/>
  <c r="J106" i="2"/>
  <c r="N106" i="2"/>
  <c r="R106" i="2"/>
  <c r="G106" i="2"/>
  <c r="K106" i="2"/>
  <c r="O106" i="2"/>
  <c r="S106" i="2"/>
  <c r="H106" i="2"/>
  <c r="L106" i="2"/>
  <c r="P106" i="2"/>
  <c r="I106" i="2"/>
  <c r="M106" i="2"/>
  <c r="Q106" i="2"/>
  <c r="D105" i="2"/>
  <c r="C106" i="2"/>
  <c r="B107" i="2"/>
  <c r="H107" i="2" l="1"/>
  <c r="L107" i="2"/>
  <c r="P107" i="2"/>
  <c r="I107" i="2"/>
  <c r="M107" i="2"/>
  <c r="Q107" i="2"/>
  <c r="F107" i="2"/>
  <c r="J107" i="2"/>
  <c r="D107" i="2" s="1"/>
  <c r="N107" i="2"/>
  <c r="R107" i="2"/>
  <c r="K107" i="2"/>
  <c r="O107" i="2"/>
  <c r="S107" i="2"/>
  <c r="G107" i="2"/>
  <c r="D106" i="2"/>
  <c r="C107" i="2"/>
  <c r="B108" i="2"/>
  <c r="F108" i="2" l="1"/>
  <c r="J108" i="2"/>
  <c r="N108" i="2"/>
  <c r="R108" i="2"/>
  <c r="G108" i="2"/>
  <c r="K108" i="2"/>
  <c r="O108" i="2"/>
  <c r="S108" i="2"/>
  <c r="H108" i="2"/>
  <c r="L108" i="2"/>
  <c r="P108" i="2"/>
  <c r="M108" i="2"/>
  <c r="Q108" i="2"/>
  <c r="I108" i="2"/>
  <c r="C108" i="2"/>
  <c r="B109" i="2"/>
  <c r="H109" i="2" l="1"/>
  <c r="L109" i="2"/>
  <c r="P109" i="2"/>
  <c r="I109" i="2"/>
  <c r="M109" i="2"/>
  <c r="Q109" i="2"/>
  <c r="F109" i="2"/>
  <c r="J109" i="2"/>
  <c r="N109" i="2"/>
  <c r="R109" i="2"/>
  <c r="O109" i="2"/>
  <c r="S109" i="2"/>
  <c r="G109" i="2"/>
  <c r="K109" i="2"/>
  <c r="D108" i="2"/>
  <c r="C109" i="2"/>
  <c r="B110" i="2"/>
  <c r="F110" i="2" l="1"/>
  <c r="J110" i="2"/>
  <c r="N110" i="2"/>
  <c r="R110" i="2"/>
  <c r="G110" i="2"/>
  <c r="K110" i="2"/>
  <c r="O110" i="2"/>
  <c r="S110" i="2"/>
  <c r="H110" i="2"/>
  <c r="L110" i="2"/>
  <c r="P110" i="2"/>
  <c r="Q110" i="2"/>
  <c r="I110" i="2"/>
  <c r="M110" i="2"/>
  <c r="C110" i="2"/>
  <c r="B111" i="2"/>
  <c r="D109" i="2"/>
  <c r="H111" i="2" l="1"/>
  <c r="L111" i="2"/>
  <c r="P111" i="2"/>
  <c r="I111" i="2"/>
  <c r="M111" i="2"/>
  <c r="Q111" i="2"/>
  <c r="F111" i="2"/>
  <c r="J111" i="2"/>
  <c r="N111" i="2"/>
  <c r="R111" i="2"/>
  <c r="S111" i="2"/>
  <c r="G111" i="2"/>
  <c r="K111" i="2"/>
  <c r="O111" i="2"/>
  <c r="C111" i="2"/>
  <c r="B112" i="2"/>
  <c r="D110" i="2"/>
  <c r="F112" i="2" l="1"/>
  <c r="J112" i="2"/>
  <c r="N112" i="2"/>
  <c r="R112" i="2"/>
  <c r="G112" i="2"/>
  <c r="K112" i="2"/>
  <c r="O112" i="2"/>
  <c r="S112" i="2"/>
  <c r="H112" i="2"/>
  <c r="L112" i="2"/>
  <c r="P112" i="2"/>
  <c r="I112" i="2"/>
  <c r="M112" i="2"/>
  <c r="Q112" i="2"/>
  <c r="C112" i="2"/>
  <c r="B113" i="2"/>
  <c r="D111" i="2"/>
  <c r="H113" i="2" l="1"/>
  <c r="L113" i="2"/>
  <c r="P113" i="2"/>
  <c r="I113" i="2"/>
  <c r="M113" i="2"/>
  <c r="Q113" i="2"/>
  <c r="F113" i="2"/>
  <c r="J113" i="2"/>
  <c r="N113" i="2"/>
  <c r="R113" i="2"/>
  <c r="G113" i="2"/>
  <c r="K113" i="2"/>
  <c r="O113" i="2"/>
  <c r="S113" i="2"/>
  <c r="D112" i="2"/>
  <c r="C113" i="2"/>
  <c r="B114" i="2"/>
  <c r="F114" i="2" l="1"/>
  <c r="J114" i="2"/>
  <c r="N114" i="2"/>
  <c r="R114" i="2"/>
  <c r="G114" i="2"/>
  <c r="K114" i="2"/>
  <c r="O114" i="2"/>
  <c r="S114" i="2"/>
  <c r="H114" i="2"/>
  <c r="L114" i="2"/>
  <c r="P114" i="2"/>
  <c r="I114" i="2"/>
  <c r="M114" i="2"/>
  <c r="Q114" i="2"/>
  <c r="C114" i="2"/>
  <c r="B115" i="2"/>
  <c r="D113" i="2"/>
  <c r="H115" i="2" l="1"/>
  <c r="L115" i="2"/>
  <c r="P115" i="2"/>
  <c r="I115" i="2"/>
  <c r="M115" i="2"/>
  <c r="Q115" i="2"/>
  <c r="F115" i="2"/>
  <c r="J115" i="2"/>
  <c r="N115" i="2"/>
  <c r="R115" i="2"/>
  <c r="K115" i="2"/>
  <c r="O115" i="2"/>
  <c r="S115" i="2"/>
  <c r="G115" i="2"/>
  <c r="D114" i="2"/>
  <c r="C115" i="2"/>
  <c r="B116" i="2"/>
  <c r="F116" i="2" l="1"/>
  <c r="J116" i="2"/>
  <c r="N116" i="2"/>
  <c r="R116" i="2"/>
  <c r="G116" i="2"/>
  <c r="K116" i="2"/>
  <c r="O116" i="2"/>
  <c r="S116" i="2"/>
  <c r="H116" i="2"/>
  <c r="L116" i="2"/>
  <c r="P116" i="2"/>
  <c r="M116" i="2"/>
  <c r="Q116" i="2"/>
  <c r="I116" i="2"/>
  <c r="D115" i="2"/>
  <c r="C116" i="2"/>
  <c r="B117" i="2"/>
  <c r="H117" i="2" l="1"/>
  <c r="L117" i="2"/>
  <c r="P117" i="2"/>
  <c r="I117" i="2"/>
  <c r="M117" i="2"/>
  <c r="Q117" i="2"/>
  <c r="F117" i="2"/>
  <c r="J117" i="2"/>
  <c r="N117" i="2"/>
  <c r="R117" i="2"/>
  <c r="O117" i="2"/>
  <c r="S117" i="2"/>
  <c r="G117" i="2"/>
  <c r="K117" i="2"/>
  <c r="D116" i="2"/>
  <c r="C117" i="2"/>
  <c r="B118" i="2"/>
  <c r="F118" i="2" l="1"/>
  <c r="J118" i="2"/>
  <c r="N118" i="2"/>
  <c r="R118" i="2"/>
  <c r="G118" i="2"/>
  <c r="K118" i="2"/>
  <c r="O118" i="2"/>
  <c r="S118" i="2"/>
  <c r="H118" i="2"/>
  <c r="L118" i="2"/>
  <c r="P118" i="2"/>
  <c r="Q118" i="2"/>
  <c r="I118" i="2"/>
  <c r="M118" i="2"/>
  <c r="D117" i="2"/>
  <c r="C118" i="2"/>
  <c r="B119" i="2"/>
  <c r="H119" i="2" l="1"/>
  <c r="L119" i="2"/>
  <c r="P119" i="2"/>
  <c r="I119" i="2"/>
  <c r="M119" i="2"/>
  <c r="Q119" i="2"/>
  <c r="F119" i="2"/>
  <c r="J119" i="2"/>
  <c r="N119" i="2"/>
  <c r="R119" i="2"/>
  <c r="S119" i="2"/>
  <c r="G119" i="2"/>
  <c r="K119" i="2"/>
  <c r="O119" i="2"/>
  <c r="D118" i="2"/>
  <c r="C119" i="2"/>
  <c r="B120" i="2"/>
  <c r="F120" i="2" l="1"/>
  <c r="J120" i="2"/>
  <c r="N120" i="2"/>
  <c r="R120" i="2"/>
  <c r="G120" i="2"/>
  <c r="K120" i="2"/>
  <c r="O120" i="2"/>
  <c r="S120" i="2"/>
  <c r="H120" i="2"/>
  <c r="L120" i="2"/>
  <c r="P120" i="2"/>
  <c r="I120" i="2"/>
  <c r="M120" i="2"/>
  <c r="Q120" i="2"/>
  <c r="C120" i="2"/>
  <c r="B121" i="2"/>
  <c r="D119" i="2"/>
  <c r="H121" i="2" l="1"/>
  <c r="L121" i="2"/>
  <c r="P121" i="2"/>
  <c r="I121" i="2"/>
  <c r="M121" i="2"/>
  <c r="Q121" i="2"/>
  <c r="F121" i="2"/>
  <c r="J121" i="2"/>
  <c r="N121" i="2"/>
  <c r="R121" i="2"/>
  <c r="G121" i="2"/>
  <c r="K121" i="2"/>
  <c r="O121" i="2"/>
  <c r="S121" i="2"/>
  <c r="D120" i="2"/>
  <c r="C121" i="2"/>
  <c r="B122" i="2"/>
  <c r="F122" i="2" l="1"/>
  <c r="J122" i="2"/>
  <c r="N122" i="2"/>
  <c r="R122" i="2"/>
  <c r="G122" i="2"/>
  <c r="K122" i="2"/>
  <c r="O122" i="2"/>
  <c r="S122" i="2"/>
  <c r="H122" i="2"/>
  <c r="L122" i="2"/>
  <c r="P122" i="2"/>
  <c r="I122" i="2"/>
  <c r="M122" i="2"/>
  <c r="Q122" i="2"/>
  <c r="D121" i="2"/>
  <c r="C122" i="2"/>
  <c r="B123" i="2"/>
  <c r="D122" i="2" l="1"/>
  <c r="H123" i="2"/>
  <c r="L123" i="2"/>
  <c r="P123" i="2"/>
  <c r="I123" i="2"/>
  <c r="M123" i="2"/>
  <c r="Q123" i="2"/>
  <c r="F123" i="2"/>
  <c r="J123" i="2"/>
  <c r="N123" i="2"/>
  <c r="R123" i="2"/>
  <c r="K123" i="2"/>
  <c r="O123" i="2"/>
  <c r="S123" i="2"/>
  <c r="G123" i="2"/>
  <c r="C123" i="2"/>
  <c r="B124" i="2"/>
  <c r="F124" i="2" l="1"/>
  <c r="J124" i="2"/>
  <c r="N124" i="2"/>
  <c r="R124" i="2"/>
  <c r="G124" i="2"/>
  <c r="K124" i="2"/>
  <c r="O124" i="2"/>
  <c r="S124" i="2"/>
  <c r="H124" i="2"/>
  <c r="L124" i="2"/>
  <c r="P124" i="2"/>
  <c r="M124" i="2"/>
  <c r="Q124" i="2"/>
  <c r="I124" i="2"/>
  <c r="C124" i="2"/>
  <c r="B125" i="2"/>
  <c r="D123" i="2"/>
  <c r="H125" i="2" l="1"/>
  <c r="L125" i="2"/>
  <c r="P125" i="2"/>
  <c r="I125" i="2"/>
  <c r="M125" i="2"/>
  <c r="Q125" i="2"/>
  <c r="F125" i="2"/>
  <c r="J125" i="2"/>
  <c r="N125" i="2"/>
  <c r="R125" i="2"/>
  <c r="O125" i="2"/>
  <c r="S125" i="2"/>
  <c r="G125" i="2"/>
  <c r="K125" i="2"/>
  <c r="C125" i="2"/>
  <c r="B126" i="2"/>
  <c r="D124" i="2"/>
  <c r="F126" i="2" l="1"/>
  <c r="J126" i="2"/>
  <c r="N126" i="2"/>
  <c r="R126" i="2"/>
  <c r="G126" i="2"/>
  <c r="K126" i="2"/>
  <c r="O126" i="2"/>
  <c r="S126" i="2"/>
  <c r="H126" i="2"/>
  <c r="L126" i="2"/>
  <c r="P126" i="2"/>
  <c r="Q126" i="2"/>
  <c r="I126" i="2"/>
  <c r="M126" i="2"/>
  <c r="C126" i="2"/>
  <c r="B127" i="2"/>
  <c r="D125" i="2"/>
  <c r="H127" i="2" l="1"/>
  <c r="L127" i="2"/>
  <c r="P127" i="2"/>
  <c r="I127" i="2"/>
  <c r="M127" i="2"/>
  <c r="Q127" i="2"/>
  <c r="F127" i="2"/>
  <c r="J127" i="2"/>
  <c r="N127" i="2"/>
  <c r="R127" i="2"/>
  <c r="S127" i="2"/>
  <c r="G127" i="2"/>
  <c r="K127" i="2"/>
  <c r="O127" i="2"/>
  <c r="C127" i="2"/>
  <c r="B128" i="2"/>
  <c r="D126" i="2"/>
  <c r="F128" i="2" l="1"/>
  <c r="J128" i="2"/>
  <c r="N128" i="2"/>
  <c r="R128" i="2"/>
  <c r="G128" i="2"/>
  <c r="K128" i="2"/>
  <c r="O128" i="2"/>
  <c r="S128" i="2"/>
  <c r="H128" i="2"/>
  <c r="L128" i="2"/>
  <c r="P128" i="2"/>
  <c r="I128" i="2"/>
  <c r="M128" i="2"/>
  <c r="Q128" i="2"/>
  <c r="D127" i="2"/>
  <c r="C128" i="2"/>
  <c r="B129" i="2"/>
  <c r="H129" i="2" l="1"/>
  <c r="L129" i="2"/>
  <c r="I129" i="2"/>
  <c r="F129" i="2"/>
  <c r="M129" i="2"/>
  <c r="Q129" i="2"/>
  <c r="G129" i="2"/>
  <c r="N129" i="2"/>
  <c r="R129" i="2"/>
  <c r="J129" i="2"/>
  <c r="O129" i="2"/>
  <c r="S129" i="2"/>
  <c r="K129" i="2"/>
  <c r="P129" i="2"/>
  <c r="D128" i="2"/>
  <c r="C129" i="2"/>
  <c r="B130" i="2"/>
  <c r="G130" i="2" l="1"/>
  <c r="K130" i="2"/>
  <c r="O130" i="2"/>
  <c r="S130" i="2"/>
  <c r="H130" i="2"/>
  <c r="L130" i="2"/>
  <c r="P130" i="2"/>
  <c r="I130" i="2"/>
  <c r="M130" i="2"/>
  <c r="Q130" i="2"/>
  <c r="F130" i="2"/>
  <c r="J130" i="2"/>
  <c r="N130" i="2"/>
  <c r="R130" i="2"/>
  <c r="C130" i="2"/>
  <c r="B131" i="2"/>
  <c r="D129" i="2"/>
  <c r="I131" i="2" l="1"/>
  <c r="M131" i="2"/>
  <c r="Q131" i="2"/>
  <c r="F131" i="2"/>
  <c r="J131" i="2"/>
  <c r="N131" i="2"/>
  <c r="R131" i="2"/>
  <c r="G131" i="2"/>
  <c r="K131" i="2"/>
  <c r="O131" i="2"/>
  <c r="S131" i="2"/>
  <c r="H131" i="2"/>
  <c r="L131" i="2"/>
  <c r="P131" i="2"/>
  <c r="D130" i="2"/>
  <c r="C131" i="2"/>
  <c r="B132" i="2"/>
  <c r="G132" i="2" l="1"/>
  <c r="K132" i="2"/>
  <c r="O132" i="2"/>
  <c r="S132" i="2"/>
  <c r="H132" i="2"/>
  <c r="L132" i="2"/>
  <c r="P132" i="2"/>
  <c r="I132" i="2"/>
  <c r="M132" i="2"/>
  <c r="Q132" i="2"/>
  <c r="J132" i="2"/>
  <c r="N132" i="2"/>
  <c r="R132" i="2"/>
  <c r="F132" i="2"/>
  <c r="D131" i="2"/>
  <c r="C132" i="2"/>
  <c r="B133" i="2"/>
  <c r="I133" i="2" l="1"/>
  <c r="M133" i="2"/>
  <c r="Q133" i="2"/>
  <c r="F133" i="2"/>
  <c r="J133" i="2"/>
  <c r="N133" i="2"/>
  <c r="R133" i="2"/>
  <c r="G133" i="2"/>
  <c r="K133" i="2"/>
  <c r="O133" i="2"/>
  <c r="S133" i="2"/>
  <c r="L133" i="2"/>
  <c r="P133" i="2"/>
  <c r="H133" i="2"/>
  <c r="D132" i="2"/>
  <c r="C133" i="2"/>
  <c r="B134" i="2"/>
  <c r="G134" i="2" l="1"/>
  <c r="K134" i="2"/>
  <c r="O134" i="2"/>
  <c r="S134" i="2"/>
  <c r="H134" i="2"/>
  <c r="L134" i="2"/>
  <c r="P134" i="2"/>
  <c r="I134" i="2"/>
  <c r="M134" i="2"/>
  <c r="Q134" i="2"/>
  <c r="N134" i="2"/>
  <c r="R134" i="2"/>
  <c r="F134" i="2"/>
  <c r="J134" i="2"/>
  <c r="C134" i="2"/>
  <c r="B135" i="2"/>
  <c r="D133" i="2"/>
  <c r="I135" i="2" l="1"/>
  <c r="M135" i="2"/>
  <c r="Q135" i="2"/>
  <c r="F135" i="2"/>
  <c r="J135" i="2"/>
  <c r="N135" i="2"/>
  <c r="R135" i="2"/>
  <c r="G135" i="2"/>
  <c r="K135" i="2"/>
  <c r="O135" i="2"/>
  <c r="S135" i="2"/>
  <c r="P135" i="2"/>
  <c r="H135" i="2"/>
  <c r="L135" i="2"/>
  <c r="C135" i="2"/>
  <c r="B136" i="2"/>
  <c r="D134" i="2"/>
  <c r="G136" i="2" l="1"/>
  <c r="K136" i="2"/>
  <c r="O136" i="2"/>
  <c r="S136" i="2"/>
  <c r="H136" i="2"/>
  <c r="L136" i="2"/>
  <c r="P136" i="2"/>
  <c r="I136" i="2"/>
  <c r="M136" i="2"/>
  <c r="Q136" i="2"/>
  <c r="R136" i="2"/>
  <c r="F136" i="2"/>
  <c r="J136" i="2"/>
  <c r="N136" i="2"/>
  <c r="D135" i="2"/>
  <c r="C136" i="2"/>
  <c r="B137" i="2"/>
  <c r="I137" i="2" l="1"/>
  <c r="M137" i="2"/>
  <c r="Q137" i="2"/>
  <c r="F137" i="2"/>
  <c r="J137" i="2"/>
  <c r="N137" i="2"/>
  <c r="R137" i="2"/>
  <c r="G137" i="2"/>
  <c r="K137" i="2"/>
  <c r="O137" i="2"/>
  <c r="S137" i="2"/>
  <c r="H137" i="2"/>
  <c r="L137" i="2"/>
  <c r="P137" i="2"/>
  <c r="D136" i="2"/>
  <c r="C137" i="2"/>
  <c r="B138" i="2"/>
  <c r="G138" i="2" l="1"/>
  <c r="K138" i="2"/>
  <c r="O138" i="2"/>
  <c r="S138" i="2"/>
  <c r="H138" i="2"/>
  <c r="L138" i="2"/>
  <c r="P138" i="2"/>
  <c r="I138" i="2"/>
  <c r="M138" i="2"/>
  <c r="Q138" i="2"/>
  <c r="F138" i="2"/>
  <c r="J138" i="2"/>
  <c r="N138" i="2"/>
  <c r="R138" i="2"/>
  <c r="D137" i="2"/>
  <c r="C138" i="2"/>
  <c r="B139" i="2"/>
  <c r="I139" i="2" l="1"/>
  <c r="M139" i="2"/>
  <c r="Q139" i="2"/>
  <c r="F139" i="2"/>
  <c r="J139" i="2"/>
  <c r="N139" i="2"/>
  <c r="R139" i="2"/>
  <c r="G139" i="2"/>
  <c r="K139" i="2"/>
  <c r="O139" i="2"/>
  <c r="S139" i="2"/>
  <c r="H139" i="2"/>
  <c r="L139" i="2"/>
  <c r="P139" i="2"/>
  <c r="D138" i="2"/>
  <c r="C139" i="2"/>
  <c r="B140" i="2"/>
  <c r="G140" i="2" l="1"/>
  <c r="K140" i="2"/>
  <c r="O140" i="2"/>
  <c r="S140" i="2"/>
  <c r="H140" i="2"/>
  <c r="L140" i="2"/>
  <c r="P140" i="2"/>
  <c r="I140" i="2"/>
  <c r="M140" i="2"/>
  <c r="Q140" i="2"/>
  <c r="J140" i="2"/>
  <c r="N140" i="2"/>
  <c r="R140" i="2"/>
  <c r="F140" i="2"/>
  <c r="D139" i="2"/>
  <c r="C140" i="2"/>
  <c r="B141" i="2"/>
  <c r="I141" i="2" l="1"/>
  <c r="M141" i="2"/>
  <c r="Q141" i="2"/>
  <c r="F141" i="2"/>
  <c r="J141" i="2"/>
  <c r="N141" i="2"/>
  <c r="R141" i="2"/>
  <c r="G141" i="2"/>
  <c r="K141" i="2"/>
  <c r="O141" i="2"/>
  <c r="S141" i="2"/>
  <c r="L141" i="2"/>
  <c r="P141" i="2"/>
  <c r="H141" i="2"/>
  <c r="D140" i="2"/>
  <c r="C141" i="2"/>
  <c r="B142" i="2"/>
  <c r="G142" i="2" l="1"/>
  <c r="K142" i="2"/>
  <c r="O142" i="2"/>
  <c r="S142" i="2"/>
  <c r="H142" i="2"/>
  <c r="L142" i="2"/>
  <c r="P142" i="2"/>
  <c r="I142" i="2"/>
  <c r="M142" i="2"/>
  <c r="Q142" i="2"/>
  <c r="N142" i="2"/>
  <c r="R142" i="2"/>
  <c r="F142" i="2"/>
  <c r="J142" i="2"/>
  <c r="C142" i="2"/>
  <c r="B143" i="2"/>
  <c r="D141" i="2"/>
  <c r="I143" i="2" l="1"/>
  <c r="M143" i="2"/>
  <c r="Q143" i="2"/>
  <c r="F143" i="2"/>
  <c r="J143" i="2"/>
  <c r="N143" i="2"/>
  <c r="R143" i="2"/>
  <c r="G143" i="2"/>
  <c r="K143" i="2"/>
  <c r="O143" i="2"/>
  <c r="S143" i="2"/>
  <c r="P143" i="2"/>
  <c r="H143" i="2"/>
  <c r="L143" i="2"/>
  <c r="C143" i="2"/>
  <c r="B144" i="2"/>
  <c r="D142" i="2"/>
  <c r="G144" i="2" l="1"/>
  <c r="K144" i="2"/>
  <c r="O144" i="2"/>
  <c r="S144" i="2"/>
  <c r="H144" i="2"/>
  <c r="L144" i="2"/>
  <c r="P144" i="2"/>
  <c r="I144" i="2"/>
  <c r="M144" i="2"/>
  <c r="Q144" i="2"/>
  <c r="R144" i="2"/>
  <c r="F144" i="2"/>
  <c r="J144" i="2"/>
  <c r="N144" i="2"/>
  <c r="D143" i="2"/>
  <c r="C144" i="2"/>
  <c r="B145" i="2"/>
  <c r="I145" i="2" l="1"/>
  <c r="M145" i="2"/>
  <c r="Q145" i="2"/>
  <c r="F145" i="2"/>
  <c r="J145" i="2"/>
  <c r="N145" i="2"/>
  <c r="R145" i="2"/>
  <c r="G145" i="2"/>
  <c r="K145" i="2"/>
  <c r="O145" i="2"/>
  <c r="S145" i="2"/>
  <c r="H145" i="2"/>
  <c r="L145" i="2"/>
  <c r="P145" i="2"/>
  <c r="D144" i="2"/>
  <c r="C145" i="2"/>
  <c r="B146" i="2"/>
  <c r="G146" i="2" l="1"/>
  <c r="K146" i="2"/>
  <c r="O146" i="2"/>
  <c r="S146" i="2"/>
  <c r="H146" i="2"/>
  <c r="L146" i="2"/>
  <c r="P146" i="2"/>
  <c r="I146" i="2"/>
  <c r="M146" i="2"/>
  <c r="Q146" i="2"/>
  <c r="F146" i="2"/>
  <c r="J146" i="2"/>
  <c r="N146" i="2"/>
  <c r="R146" i="2"/>
  <c r="C146" i="2"/>
  <c r="B147" i="2"/>
  <c r="D145" i="2"/>
  <c r="I147" i="2" l="1"/>
  <c r="M147" i="2"/>
  <c r="Q147" i="2"/>
  <c r="F147" i="2"/>
  <c r="J147" i="2"/>
  <c r="N147" i="2"/>
  <c r="R147" i="2"/>
  <c r="G147" i="2"/>
  <c r="K147" i="2"/>
  <c r="O147" i="2"/>
  <c r="S147" i="2"/>
  <c r="H147" i="2"/>
  <c r="L147" i="2"/>
  <c r="P147" i="2"/>
  <c r="D146" i="2"/>
  <c r="C147" i="2"/>
  <c r="B148" i="2"/>
  <c r="G148" i="2" l="1"/>
  <c r="K148" i="2"/>
  <c r="O148" i="2"/>
  <c r="S148" i="2"/>
  <c r="H148" i="2"/>
  <c r="L148" i="2"/>
  <c r="P148" i="2"/>
  <c r="I148" i="2"/>
  <c r="M148" i="2"/>
  <c r="Q148" i="2"/>
  <c r="J148" i="2"/>
  <c r="N148" i="2"/>
  <c r="R148" i="2"/>
  <c r="F148" i="2"/>
  <c r="C148" i="2"/>
  <c r="B149" i="2"/>
  <c r="D147" i="2"/>
  <c r="I149" i="2" l="1"/>
  <c r="M149" i="2"/>
  <c r="Q149" i="2"/>
  <c r="F149" i="2"/>
  <c r="J149" i="2"/>
  <c r="N149" i="2"/>
  <c r="R149" i="2"/>
  <c r="G149" i="2"/>
  <c r="K149" i="2"/>
  <c r="O149" i="2"/>
  <c r="S149" i="2"/>
  <c r="L149" i="2"/>
  <c r="P149" i="2"/>
  <c r="H149" i="2"/>
  <c r="D148" i="2"/>
  <c r="C149" i="2"/>
  <c r="B150" i="2"/>
  <c r="G150" i="2" l="1"/>
  <c r="K150" i="2"/>
  <c r="O150" i="2"/>
  <c r="S150" i="2"/>
  <c r="H150" i="2"/>
  <c r="L150" i="2"/>
  <c r="P150" i="2"/>
  <c r="I150" i="2"/>
  <c r="M150" i="2"/>
  <c r="Q150" i="2"/>
  <c r="N150" i="2"/>
  <c r="R150" i="2"/>
  <c r="F150" i="2"/>
  <c r="J150" i="2"/>
  <c r="D149" i="2"/>
  <c r="C150" i="2"/>
  <c r="B151" i="2"/>
  <c r="I151" i="2" l="1"/>
  <c r="M151" i="2"/>
  <c r="Q151" i="2"/>
  <c r="F151" i="2"/>
  <c r="J151" i="2"/>
  <c r="N151" i="2"/>
  <c r="R151" i="2"/>
  <c r="G151" i="2"/>
  <c r="K151" i="2"/>
  <c r="O151" i="2"/>
  <c r="S151" i="2"/>
  <c r="P151" i="2"/>
  <c r="H151" i="2"/>
  <c r="L151" i="2"/>
  <c r="D150" i="2"/>
  <c r="C151" i="2"/>
  <c r="B152" i="2"/>
  <c r="G152" i="2" l="1"/>
  <c r="K152" i="2"/>
  <c r="O152" i="2"/>
  <c r="S152" i="2"/>
  <c r="H152" i="2"/>
  <c r="L152" i="2"/>
  <c r="P152" i="2"/>
  <c r="I152" i="2"/>
  <c r="M152" i="2"/>
  <c r="Q152" i="2"/>
  <c r="R152" i="2"/>
  <c r="F152" i="2"/>
  <c r="J152" i="2"/>
  <c r="N152" i="2"/>
  <c r="C152" i="2"/>
  <c r="D152" i="2"/>
  <c r="B153" i="2"/>
  <c r="D151" i="2"/>
  <c r="I153" i="2" l="1"/>
  <c r="M153" i="2"/>
  <c r="Q153" i="2"/>
  <c r="F153" i="2"/>
  <c r="J153" i="2"/>
  <c r="N153" i="2"/>
  <c r="R153" i="2"/>
  <c r="G153" i="2"/>
  <c r="K153" i="2"/>
  <c r="O153" i="2"/>
  <c r="S153" i="2"/>
  <c r="H153" i="2"/>
  <c r="L153" i="2"/>
  <c r="P153" i="2"/>
  <c r="C153" i="2"/>
  <c r="B154" i="2"/>
  <c r="G154" i="2" l="1"/>
  <c r="K154" i="2"/>
  <c r="O154" i="2"/>
  <c r="S154" i="2"/>
  <c r="H154" i="2"/>
  <c r="L154" i="2"/>
  <c r="P154" i="2"/>
  <c r="I154" i="2"/>
  <c r="M154" i="2"/>
  <c r="Q154" i="2"/>
  <c r="F154" i="2"/>
  <c r="J154" i="2"/>
  <c r="N154" i="2"/>
  <c r="R154" i="2"/>
  <c r="D153" i="2"/>
  <c r="C154" i="2"/>
  <c r="B155" i="2"/>
  <c r="I155" i="2" l="1"/>
  <c r="M155" i="2"/>
  <c r="Q155" i="2"/>
  <c r="F155" i="2"/>
  <c r="J155" i="2"/>
  <c r="N155" i="2"/>
  <c r="R155" i="2"/>
  <c r="G155" i="2"/>
  <c r="K155" i="2"/>
  <c r="O155" i="2"/>
  <c r="S155" i="2"/>
  <c r="H155" i="2"/>
  <c r="L155" i="2"/>
  <c r="P155" i="2"/>
  <c r="D154" i="2"/>
  <c r="C155" i="2"/>
  <c r="B156" i="2"/>
  <c r="G156" i="2" l="1"/>
  <c r="K156" i="2"/>
  <c r="O156" i="2"/>
  <c r="S156" i="2"/>
  <c r="H156" i="2"/>
  <c r="L156" i="2"/>
  <c r="P156" i="2"/>
  <c r="I156" i="2"/>
  <c r="M156" i="2"/>
  <c r="Q156" i="2"/>
  <c r="J156" i="2"/>
  <c r="N156" i="2"/>
  <c r="R156" i="2"/>
  <c r="F156" i="2"/>
  <c r="C156" i="2"/>
  <c r="B157" i="2"/>
  <c r="D155" i="2"/>
  <c r="I157" i="2" l="1"/>
  <c r="M157" i="2"/>
  <c r="Q157" i="2"/>
  <c r="F157" i="2"/>
  <c r="J157" i="2"/>
  <c r="N157" i="2"/>
  <c r="R157" i="2"/>
  <c r="G157" i="2"/>
  <c r="K157" i="2"/>
  <c r="O157" i="2"/>
  <c r="S157" i="2"/>
  <c r="L157" i="2"/>
  <c r="P157" i="2"/>
  <c r="H157" i="2"/>
  <c r="D156" i="2"/>
  <c r="C157" i="2"/>
  <c r="B158" i="2"/>
  <c r="G158" i="2" l="1"/>
  <c r="K158" i="2"/>
  <c r="O158" i="2"/>
  <c r="S158" i="2"/>
  <c r="H158" i="2"/>
  <c r="L158" i="2"/>
  <c r="P158" i="2"/>
  <c r="I158" i="2"/>
  <c r="M158" i="2"/>
  <c r="Q158" i="2"/>
  <c r="N158" i="2"/>
  <c r="R158" i="2"/>
  <c r="F158" i="2"/>
  <c r="J158" i="2"/>
  <c r="C158" i="2"/>
  <c r="B159" i="2"/>
  <c r="D157" i="2"/>
  <c r="I159" i="2" l="1"/>
  <c r="M159" i="2"/>
  <c r="Q159" i="2"/>
  <c r="F159" i="2"/>
  <c r="J159" i="2"/>
  <c r="N159" i="2"/>
  <c r="R159" i="2"/>
  <c r="G159" i="2"/>
  <c r="K159" i="2"/>
  <c r="O159" i="2"/>
  <c r="S159" i="2"/>
  <c r="P159" i="2"/>
  <c r="H159" i="2"/>
  <c r="L159" i="2"/>
  <c r="D158" i="2"/>
  <c r="C159" i="2"/>
  <c r="B160" i="2"/>
  <c r="G160" i="2" l="1"/>
  <c r="H160" i="2"/>
  <c r="L160" i="2"/>
  <c r="P160" i="2"/>
  <c r="I160" i="2"/>
  <c r="M160" i="2"/>
  <c r="Q160" i="2"/>
  <c r="N160" i="2"/>
  <c r="F160" i="2"/>
  <c r="O160" i="2"/>
  <c r="J160" i="2"/>
  <c r="R160" i="2"/>
  <c r="K160" i="2"/>
  <c r="S160" i="2"/>
  <c r="C160" i="2"/>
  <c r="B161" i="2"/>
  <c r="D159" i="2"/>
  <c r="F161" i="2" l="1"/>
  <c r="J161" i="2"/>
  <c r="N161" i="2"/>
  <c r="R161" i="2"/>
  <c r="G161" i="2"/>
  <c r="K161" i="2"/>
  <c r="O161" i="2"/>
  <c r="S161" i="2"/>
  <c r="H161" i="2"/>
  <c r="P161" i="2"/>
  <c r="I161" i="2"/>
  <c r="Q161" i="2"/>
  <c r="L161" i="2"/>
  <c r="M161" i="2"/>
  <c r="C161" i="2"/>
  <c r="B162" i="2"/>
  <c r="D160" i="2"/>
  <c r="H162" i="2" l="1"/>
  <c r="L162" i="2"/>
  <c r="P162" i="2"/>
  <c r="I162" i="2"/>
  <c r="M162" i="2"/>
  <c r="Q162" i="2"/>
  <c r="J162" i="2"/>
  <c r="R162" i="2"/>
  <c r="K162" i="2"/>
  <c r="S162" i="2"/>
  <c r="F162" i="2"/>
  <c r="N162" i="2"/>
  <c r="G162" i="2"/>
  <c r="O162" i="2"/>
  <c r="D161" i="2"/>
  <c r="C162" i="2"/>
  <c r="B163" i="2"/>
  <c r="F163" i="2" l="1"/>
  <c r="J163" i="2"/>
  <c r="N163" i="2"/>
  <c r="R163" i="2"/>
  <c r="G163" i="2"/>
  <c r="K163" i="2"/>
  <c r="O163" i="2"/>
  <c r="S163" i="2"/>
  <c r="L163" i="2"/>
  <c r="M163" i="2"/>
  <c r="H163" i="2"/>
  <c r="P163" i="2"/>
  <c r="I163" i="2"/>
  <c r="Q163" i="2"/>
  <c r="D162" i="2"/>
  <c r="C163" i="2"/>
  <c r="B164" i="2"/>
  <c r="H164" i="2" l="1"/>
  <c r="L164" i="2"/>
  <c r="P164" i="2"/>
  <c r="I164" i="2"/>
  <c r="M164" i="2"/>
  <c r="Q164" i="2"/>
  <c r="F164" i="2"/>
  <c r="N164" i="2"/>
  <c r="G164" i="2"/>
  <c r="O164" i="2"/>
  <c r="J164" i="2"/>
  <c r="R164" i="2"/>
  <c r="K164" i="2"/>
  <c r="S164" i="2"/>
  <c r="C164" i="2"/>
  <c r="B165" i="2"/>
  <c r="D163" i="2"/>
  <c r="F165" i="2" l="1"/>
  <c r="J165" i="2"/>
  <c r="N165" i="2"/>
  <c r="G165" i="2"/>
  <c r="K165" i="2"/>
  <c r="O165" i="2"/>
  <c r="H165" i="2"/>
  <c r="P165" i="2"/>
  <c r="I165" i="2"/>
  <c r="Q165" i="2"/>
  <c r="L165" i="2"/>
  <c r="R165" i="2"/>
  <c r="M165" i="2"/>
  <c r="S165" i="2"/>
  <c r="D164" i="2"/>
  <c r="C165" i="2"/>
  <c r="B166" i="2"/>
  <c r="D165" i="2" l="1"/>
  <c r="F166" i="2"/>
  <c r="J166" i="2"/>
  <c r="N166" i="2"/>
  <c r="R166" i="2"/>
  <c r="G166" i="2"/>
  <c r="K166" i="2"/>
  <c r="O166" i="2"/>
  <c r="S166" i="2"/>
  <c r="H166" i="2"/>
  <c r="L166" i="2"/>
  <c r="P166" i="2"/>
  <c r="I166" i="2"/>
  <c r="M166" i="2"/>
  <c r="Q166" i="2"/>
  <c r="C166" i="2"/>
  <c r="B167" i="2"/>
  <c r="H167" i="2" l="1"/>
  <c r="L167" i="2"/>
  <c r="P167" i="2"/>
  <c r="I167" i="2"/>
  <c r="M167" i="2"/>
  <c r="Q167" i="2"/>
  <c r="F167" i="2"/>
  <c r="J167" i="2"/>
  <c r="N167" i="2"/>
  <c r="R167" i="2"/>
  <c r="K167" i="2"/>
  <c r="O167" i="2"/>
  <c r="S167" i="2"/>
  <c r="G167" i="2"/>
  <c r="D166" i="2"/>
  <c r="C167" i="2"/>
  <c r="B168" i="2"/>
  <c r="F168" i="2" l="1"/>
  <c r="J168" i="2"/>
  <c r="N168" i="2"/>
  <c r="R168" i="2"/>
  <c r="G168" i="2"/>
  <c r="K168" i="2"/>
  <c r="O168" i="2"/>
  <c r="S168" i="2"/>
  <c r="H168" i="2"/>
  <c r="L168" i="2"/>
  <c r="P168" i="2"/>
  <c r="M168" i="2"/>
  <c r="Q168" i="2"/>
  <c r="I168" i="2"/>
  <c r="D167" i="2"/>
  <c r="C168" i="2"/>
  <c r="B169" i="2"/>
  <c r="H169" i="2" l="1"/>
  <c r="L169" i="2"/>
  <c r="P169" i="2"/>
  <c r="I169" i="2"/>
  <c r="M169" i="2"/>
  <c r="Q169" i="2"/>
  <c r="F169" i="2"/>
  <c r="J169" i="2"/>
  <c r="N169" i="2"/>
  <c r="R169" i="2"/>
  <c r="O169" i="2"/>
  <c r="S169" i="2"/>
  <c r="G169" i="2"/>
  <c r="K169" i="2"/>
  <c r="D168" i="2"/>
  <c r="C169" i="2"/>
  <c r="B170" i="2"/>
  <c r="F170" i="2" l="1"/>
  <c r="J170" i="2"/>
  <c r="N170" i="2"/>
  <c r="R170" i="2"/>
  <c r="G170" i="2"/>
  <c r="K170" i="2"/>
  <c r="O170" i="2"/>
  <c r="S170" i="2"/>
  <c r="H170" i="2"/>
  <c r="L170" i="2"/>
  <c r="P170" i="2"/>
  <c r="Q170" i="2"/>
  <c r="I170" i="2"/>
  <c r="M170" i="2"/>
  <c r="C170" i="2"/>
  <c r="B171" i="2"/>
  <c r="D169" i="2"/>
  <c r="H171" i="2" l="1"/>
  <c r="L171" i="2"/>
  <c r="P171" i="2"/>
  <c r="I171" i="2"/>
  <c r="M171" i="2"/>
  <c r="Q171" i="2"/>
  <c r="F171" i="2"/>
  <c r="J171" i="2"/>
  <c r="N171" i="2"/>
  <c r="R171" i="2"/>
  <c r="S171" i="2"/>
  <c r="G171" i="2"/>
  <c r="K171" i="2"/>
  <c r="O171" i="2"/>
  <c r="C171" i="2"/>
  <c r="B172" i="2"/>
  <c r="D170" i="2"/>
  <c r="F172" i="2" l="1"/>
  <c r="J172" i="2"/>
  <c r="N172" i="2"/>
  <c r="R172" i="2"/>
  <c r="G172" i="2"/>
  <c r="K172" i="2"/>
  <c r="O172" i="2"/>
  <c r="S172" i="2"/>
  <c r="H172" i="2"/>
  <c r="L172" i="2"/>
  <c r="P172" i="2"/>
  <c r="I172" i="2"/>
  <c r="M172" i="2"/>
  <c r="Q172" i="2"/>
  <c r="D171" i="2"/>
  <c r="C172" i="2"/>
  <c r="B173" i="2"/>
  <c r="H173" i="2" l="1"/>
  <c r="L173" i="2"/>
  <c r="P173" i="2"/>
  <c r="I173" i="2"/>
  <c r="M173" i="2"/>
  <c r="Q173" i="2"/>
  <c r="F173" i="2"/>
  <c r="J173" i="2"/>
  <c r="N173" i="2"/>
  <c r="R173" i="2"/>
  <c r="G173" i="2"/>
  <c r="K173" i="2"/>
  <c r="O173" i="2"/>
  <c r="S173" i="2"/>
  <c r="D172" i="2"/>
  <c r="C173" i="2"/>
  <c r="B174" i="2"/>
  <c r="F174" i="2" l="1"/>
  <c r="J174" i="2"/>
  <c r="N174" i="2"/>
  <c r="R174" i="2"/>
  <c r="G174" i="2"/>
  <c r="K174" i="2"/>
  <c r="O174" i="2"/>
  <c r="S174" i="2"/>
  <c r="H174" i="2"/>
  <c r="L174" i="2"/>
  <c r="P174" i="2"/>
  <c r="I174" i="2"/>
  <c r="M174" i="2"/>
  <c r="Q174" i="2"/>
  <c r="C174" i="2"/>
  <c r="B175" i="2"/>
  <c r="D173" i="2"/>
  <c r="H175" i="2" l="1"/>
  <c r="L175" i="2"/>
  <c r="P175" i="2"/>
  <c r="I175" i="2"/>
  <c r="M175" i="2"/>
  <c r="Q175" i="2"/>
  <c r="F175" i="2"/>
  <c r="J175" i="2"/>
  <c r="N175" i="2"/>
  <c r="R175" i="2"/>
  <c r="K175" i="2"/>
  <c r="O175" i="2"/>
  <c r="S175" i="2"/>
  <c r="G175" i="2"/>
  <c r="D174" i="2"/>
  <c r="C175" i="2"/>
  <c r="B176" i="2"/>
  <c r="F176" i="2" l="1"/>
  <c r="J176" i="2"/>
  <c r="N176" i="2"/>
  <c r="R176" i="2"/>
  <c r="G176" i="2"/>
  <c r="K176" i="2"/>
  <c r="O176" i="2"/>
  <c r="S176" i="2"/>
  <c r="H176" i="2"/>
  <c r="L176" i="2"/>
  <c r="P176" i="2"/>
  <c r="M176" i="2"/>
  <c r="Q176" i="2"/>
  <c r="I176" i="2"/>
  <c r="D175" i="2"/>
  <c r="C176" i="2"/>
  <c r="B177" i="2"/>
  <c r="H177" i="2" l="1"/>
  <c r="L177" i="2"/>
  <c r="P177" i="2"/>
  <c r="I177" i="2"/>
  <c r="M177" i="2"/>
  <c r="Q177" i="2"/>
  <c r="F177" i="2"/>
  <c r="J177" i="2"/>
  <c r="N177" i="2"/>
  <c r="R177" i="2"/>
  <c r="O177" i="2"/>
  <c r="S177" i="2"/>
  <c r="G177" i="2"/>
  <c r="K177" i="2"/>
  <c r="C177" i="2"/>
  <c r="B178" i="2"/>
  <c r="D176" i="2"/>
  <c r="F178" i="2" l="1"/>
  <c r="J178" i="2"/>
  <c r="N178" i="2"/>
  <c r="R178" i="2"/>
  <c r="G178" i="2"/>
  <c r="K178" i="2"/>
  <c r="O178" i="2"/>
  <c r="S178" i="2"/>
  <c r="H178" i="2"/>
  <c r="L178" i="2"/>
  <c r="P178" i="2"/>
  <c r="Q178" i="2"/>
  <c r="I178" i="2"/>
  <c r="M178" i="2"/>
  <c r="C178" i="2"/>
  <c r="B179" i="2"/>
  <c r="D177" i="2"/>
  <c r="H179" i="2" l="1"/>
  <c r="L179" i="2"/>
  <c r="P179" i="2"/>
  <c r="I179" i="2"/>
  <c r="M179" i="2"/>
  <c r="Q179" i="2"/>
  <c r="F179" i="2"/>
  <c r="J179" i="2"/>
  <c r="N179" i="2"/>
  <c r="R179" i="2"/>
  <c r="S179" i="2"/>
  <c r="G179" i="2"/>
  <c r="K179" i="2"/>
  <c r="O179" i="2"/>
  <c r="C179" i="2"/>
  <c r="B180" i="2"/>
  <c r="D178" i="2"/>
  <c r="F180" i="2" l="1"/>
  <c r="J180" i="2"/>
  <c r="N180" i="2"/>
  <c r="R180" i="2"/>
  <c r="G180" i="2"/>
  <c r="K180" i="2"/>
  <c r="O180" i="2"/>
  <c r="S180" i="2"/>
  <c r="H180" i="2"/>
  <c r="L180" i="2"/>
  <c r="P180" i="2"/>
  <c r="I180" i="2"/>
  <c r="M180" i="2"/>
  <c r="Q180" i="2"/>
  <c r="D179" i="2"/>
  <c r="C180" i="2"/>
  <c r="B181" i="2"/>
  <c r="H181" i="2" l="1"/>
  <c r="L181" i="2"/>
  <c r="P181" i="2"/>
  <c r="I181" i="2"/>
  <c r="M181" i="2"/>
  <c r="Q181" i="2"/>
  <c r="F181" i="2"/>
  <c r="J181" i="2"/>
  <c r="N181" i="2"/>
  <c r="R181" i="2"/>
  <c r="G181" i="2"/>
  <c r="K181" i="2"/>
  <c r="O181" i="2"/>
  <c r="S181" i="2"/>
  <c r="D180" i="2"/>
  <c r="C181" i="2"/>
  <c r="B182" i="2"/>
  <c r="F182" i="2" l="1"/>
  <c r="J182" i="2"/>
  <c r="N182" i="2"/>
  <c r="R182" i="2"/>
  <c r="G182" i="2"/>
  <c r="K182" i="2"/>
  <c r="O182" i="2"/>
  <c r="S182" i="2"/>
  <c r="H182" i="2"/>
  <c r="L182" i="2"/>
  <c r="P182" i="2"/>
  <c r="I182" i="2"/>
  <c r="M182" i="2"/>
  <c r="Q182" i="2"/>
  <c r="D181" i="2"/>
  <c r="C182" i="2"/>
  <c r="B183" i="2"/>
  <c r="H183" i="2" l="1"/>
  <c r="L183" i="2"/>
  <c r="P183" i="2"/>
  <c r="I183" i="2"/>
  <c r="M183" i="2"/>
  <c r="Q183" i="2"/>
  <c r="F183" i="2"/>
  <c r="J183" i="2"/>
  <c r="N183" i="2"/>
  <c r="R183" i="2"/>
  <c r="K183" i="2"/>
  <c r="O183" i="2"/>
  <c r="S183" i="2"/>
  <c r="G183" i="2"/>
  <c r="C183" i="2"/>
  <c r="B184" i="2"/>
  <c r="D182" i="2"/>
  <c r="F184" i="2" l="1"/>
  <c r="J184" i="2"/>
  <c r="N184" i="2"/>
  <c r="R184" i="2"/>
  <c r="G184" i="2"/>
  <c r="K184" i="2"/>
  <c r="O184" i="2"/>
  <c r="S184" i="2"/>
  <c r="H184" i="2"/>
  <c r="L184" i="2"/>
  <c r="P184" i="2"/>
  <c r="M184" i="2"/>
  <c r="Q184" i="2"/>
  <c r="I184" i="2"/>
  <c r="D183" i="2"/>
  <c r="C184" i="2"/>
  <c r="B185" i="2"/>
  <c r="H185" i="2" l="1"/>
  <c r="L185" i="2"/>
  <c r="P185" i="2"/>
  <c r="I185" i="2"/>
  <c r="M185" i="2"/>
  <c r="Q185" i="2"/>
  <c r="F185" i="2"/>
  <c r="J185" i="2"/>
  <c r="N185" i="2"/>
  <c r="R185" i="2"/>
  <c r="O185" i="2"/>
  <c r="S185" i="2"/>
  <c r="G185" i="2"/>
  <c r="K185" i="2"/>
  <c r="D184" i="2"/>
  <c r="C185" i="2"/>
  <c r="B186" i="2"/>
  <c r="F186" i="2" l="1"/>
  <c r="J186" i="2"/>
  <c r="N186" i="2"/>
  <c r="R186" i="2"/>
  <c r="G186" i="2"/>
  <c r="K186" i="2"/>
  <c r="O186" i="2"/>
  <c r="S186" i="2"/>
  <c r="H186" i="2"/>
  <c r="L186" i="2"/>
  <c r="P186" i="2"/>
  <c r="Q186" i="2"/>
  <c r="I186" i="2"/>
  <c r="M186" i="2"/>
  <c r="C186" i="2"/>
  <c r="B187" i="2"/>
  <c r="D185" i="2"/>
  <c r="H187" i="2" l="1"/>
  <c r="L187" i="2"/>
  <c r="P187" i="2"/>
  <c r="I187" i="2"/>
  <c r="M187" i="2"/>
  <c r="Q187" i="2"/>
  <c r="F187" i="2"/>
  <c r="J187" i="2"/>
  <c r="D187" i="2" s="1"/>
  <c r="N187" i="2"/>
  <c r="R187" i="2"/>
  <c r="S187" i="2"/>
  <c r="G187" i="2"/>
  <c r="K187" i="2"/>
  <c r="O187" i="2"/>
  <c r="D186" i="2"/>
  <c r="C187" i="2"/>
  <c r="B188" i="2"/>
  <c r="F188" i="2" l="1"/>
  <c r="J188" i="2"/>
  <c r="N188" i="2"/>
  <c r="R188" i="2"/>
  <c r="G188" i="2"/>
  <c r="K188" i="2"/>
  <c r="O188" i="2"/>
  <c r="S188" i="2"/>
  <c r="H188" i="2"/>
  <c r="L188" i="2"/>
  <c r="P188" i="2"/>
  <c r="I188" i="2"/>
  <c r="M188" i="2"/>
  <c r="Q188" i="2"/>
  <c r="C188" i="2"/>
  <c r="B189" i="2"/>
  <c r="H189" i="2" l="1"/>
  <c r="L189" i="2"/>
  <c r="P189" i="2"/>
  <c r="I189" i="2"/>
  <c r="M189" i="2"/>
  <c r="Q189" i="2"/>
  <c r="F189" i="2"/>
  <c r="J189" i="2"/>
  <c r="N189" i="2"/>
  <c r="R189" i="2"/>
  <c r="G189" i="2"/>
  <c r="K189" i="2"/>
  <c r="O189" i="2"/>
  <c r="S189" i="2"/>
  <c r="D188" i="2"/>
  <c r="C189" i="2"/>
  <c r="B190" i="2"/>
  <c r="F190" i="2" l="1"/>
  <c r="J190" i="2"/>
  <c r="N190" i="2"/>
  <c r="R190" i="2"/>
  <c r="G190" i="2"/>
  <c r="K190" i="2"/>
  <c r="O190" i="2"/>
  <c r="S190" i="2"/>
  <c r="H190" i="2"/>
  <c r="L190" i="2"/>
  <c r="P190" i="2"/>
  <c r="I190" i="2"/>
  <c r="M190" i="2"/>
  <c r="Q190" i="2"/>
  <c r="D189" i="2"/>
  <c r="C190" i="2"/>
  <c r="B191" i="2"/>
  <c r="H191" i="2" l="1"/>
  <c r="L191" i="2"/>
  <c r="P191" i="2"/>
  <c r="I191" i="2"/>
  <c r="M191" i="2"/>
  <c r="Q191" i="2"/>
  <c r="F191" i="2"/>
  <c r="J191" i="2"/>
  <c r="N191" i="2"/>
  <c r="R191" i="2"/>
  <c r="K191" i="2"/>
  <c r="O191" i="2"/>
  <c r="S191" i="2"/>
  <c r="G191" i="2"/>
  <c r="D190" i="2"/>
  <c r="C191" i="2"/>
  <c r="B192" i="2"/>
  <c r="F192" i="2" l="1"/>
  <c r="J192" i="2"/>
  <c r="N192" i="2"/>
  <c r="R192" i="2"/>
  <c r="G192" i="2"/>
  <c r="K192" i="2"/>
  <c r="O192" i="2"/>
  <c r="S192" i="2"/>
  <c r="H192" i="2"/>
  <c r="L192" i="2"/>
  <c r="P192" i="2"/>
  <c r="M192" i="2"/>
  <c r="Q192" i="2"/>
  <c r="I192" i="2"/>
  <c r="C192" i="2"/>
  <c r="B193" i="2"/>
  <c r="D191" i="2"/>
  <c r="H193" i="2" l="1"/>
  <c r="L193" i="2"/>
  <c r="P193" i="2"/>
  <c r="I193" i="2"/>
  <c r="M193" i="2"/>
  <c r="Q193" i="2"/>
  <c r="F193" i="2"/>
  <c r="J193" i="2"/>
  <c r="N193" i="2"/>
  <c r="R193" i="2"/>
  <c r="O193" i="2"/>
  <c r="S193" i="2"/>
  <c r="G193" i="2"/>
  <c r="K193" i="2"/>
  <c r="D192" i="2"/>
  <c r="C193" i="2"/>
  <c r="B194" i="2"/>
  <c r="F194" i="2" l="1"/>
  <c r="J194" i="2"/>
  <c r="N194" i="2"/>
  <c r="R194" i="2"/>
  <c r="G194" i="2"/>
  <c r="K194" i="2"/>
  <c r="O194" i="2"/>
  <c r="S194" i="2"/>
  <c r="H194" i="2"/>
  <c r="L194" i="2"/>
  <c r="P194" i="2"/>
  <c r="Q194" i="2"/>
  <c r="I194" i="2"/>
  <c r="M194" i="2"/>
  <c r="C194" i="2"/>
  <c r="B195" i="2"/>
  <c r="D193" i="2"/>
  <c r="H195" i="2" l="1"/>
  <c r="L195" i="2"/>
  <c r="P195" i="2"/>
  <c r="I195" i="2"/>
  <c r="M195" i="2"/>
  <c r="Q195" i="2"/>
  <c r="F195" i="2"/>
  <c r="J195" i="2"/>
  <c r="N195" i="2"/>
  <c r="R195" i="2"/>
  <c r="S195" i="2"/>
  <c r="G195" i="2"/>
  <c r="K195" i="2"/>
  <c r="O195" i="2"/>
  <c r="C195" i="2"/>
  <c r="B196" i="2"/>
  <c r="D194" i="2"/>
  <c r="F196" i="2" l="1"/>
  <c r="J196" i="2"/>
  <c r="N196" i="2"/>
  <c r="R196" i="2"/>
  <c r="G196" i="2"/>
  <c r="K196" i="2"/>
  <c r="O196" i="2"/>
  <c r="S196" i="2"/>
  <c r="H196" i="2"/>
  <c r="L196" i="2"/>
  <c r="P196" i="2"/>
  <c r="I196" i="2"/>
  <c r="M196" i="2"/>
  <c r="Q196" i="2"/>
  <c r="D195" i="2"/>
  <c r="C196" i="2"/>
  <c r="B197" i="2"/>
  <c r="H197" i="2" l="1"/>
  <c r="L197" i="2"/>
  <c r="P197" i="2"/>
  <c r="I197" i="2"/>
  <c r="M197" i="2"/>
  <c r="Q197" i="2"/>
  <c r="F197" i="2"/>
  <c r="J197" i="2"/>
  <c r="N197" i="2"/>
  <c r="R197" i="2"/>
  <c r="G197" i="2"/>
  <c r="K197" i="2"/>
  <c r="O197" i="2"/>
  <c r="S197" i="2"/>
  <c r="D196" i="2"/>
  <c r="C197" i="2"/>
  <c r="B198" i="2"/>
  <c r="F198" i="2" l="1"/>
  <c r="J198" i="2"/>
  <c r="N198" i="2"/>
  <c r="R198" i="2"/>
  <c r="G198" i="2"/>
  <c r="K198" i="2"/>
  <c r="O198" i="2"/>
  <c r="S198" i="2"/>
  <c r="H198" i="2"/>
  <c r="L198" i="2"/>
  <c r="P198" i="2"/>
  <c r="I198" i="2"/>
  <c r="M198" i="2"/>
  <c r="Q198" i="2"/>
  <c r="C198" i="2"/>
  <c r="B199" i="2"/>
  <c r="D197" i="2"/>
  <c r="H199" i="2" l="1"/>
  <c r="L199" i="2"/>
  <c r="P199" i="2"/>
  <c r="I199" i="2"/>
  <c r="M199" i="2"/>
  <c r="Q199" i="2"/>
  <c r="F199" i="2"/>
  <c r="J199" i="2"/>
  <c r="N199" i="2"/>
  <c r="R199" i="2"/>
  <c r="K199" i="2"/>
  <c r="O199" i="2"/>
  <c r="S199" i="2"/>
  <c r="G199" i="2"/>
  <c r="D198" i="2"/>
  <c r="C199" i="2"/>
  <c r="B200" i="2"/>
  <c r="F200" i="2" l="1"/>
  <c r="J200" i="2"/>
  <c r="N200" i="2"/>
  <c r="R200" i="2"/>
  <c r="G200" i="2"/>
  <c r="K200" i="2"/>
  <c r="O200" i="2"/>
  <c r="S200" i="2"/>
  <c r="H200" i="2"/>
  <c r="L200" i="2"/>
  <c r="P200" i="2"/>
  <c r="M200" i="2"/>
  <c r="Q200" i="2"/>
  <c r="I200" i="2"/>
  <c r="C200" i="2"/>
  <c r="B201" i="2"/>
  <c r="D199" i="2"/>
  <c r="H201" i="2" l="1"/>
  <c r="L201" i="2"/>
  <c r="P201" i="2"/>
  <c r="I201" i="2"/>
  <c r="M201" i="2"/>
  <c r="Q201" i="2"/>
  <c r="F201" i="2"/>
  <c r="J201" i="2"/>
  <c r="N201" i="2"/>
  <c r="R201" i="2"/>
  <c r="O201" i="2"/>
  <c r="S201" i="2"/>
  <c r="G201" i="2"/>
  <c r="K201" i="2"/>
  <c r="D200" i="2"/>
  <c r="C201" i="2"/>
  <c r="B202" i="2"/>
  <c r="F202" i="2" l="1"/>
  <c r="J202" i="2"/>
  <c r="N202" i="2"/>
  <c r="R202" i="2"/>
  <c r="G202" i="2"/>
  <c r="K202" i="2"/>
  <c r="O202" i="2"/>
  <c r="S202" i="2"/>
  <c r="H202" i="2"/>
  <c r="L202" i="2"/>
  <c r="P202" i="2"/>
  <c r="Q202" i="2"/>
  <c r="I202" i="2"/>
  <c r="M202" i="2"/>
  <c r="D201" i="2"/>
  <c r="C202" i="2"/>
  <c r="B203" i="2"/>
  <c r="H203" i="2" l="1"/>
  <c r="L203" i="2"/>
  <c r="P203" i="2"/>
  <c r="I203" i="2"/>
  <c r="M203" i="2"/>
  <c r="Q203" i="2"/>
  <c r="F203" i="2"/>
  <c r="J203" i="2"/>
  <c r="N203" i="2"/>
  <c r="R203" i="2"/>
  <c r="S203" i="2"/>
  <c r="G203" i="2"/>
  <c r="K203" i="2"/>
  <c r="O203" i="2"/>
  <c r="C203" i="2"/>
  <c r="B204" i="2"/>
  <c r="D202" i="2"/>
  <c r="F204" i="2" l="1"/>
  <c r="J204" i="2"/>
  <c r="N204" i="2"/>
  <c r="R204" i="2"/>
  <c r="G204" i="2"/>
  <c r="K204" i="2"/>
  <c r="O204" i="2"/>
  <c r="S204" i="2"/>
  <c r="H204" i="2"/>
  <c r="L204" i="2"/>
  <c r="P204" i="2"/>
  <c r="I204" i="2"/>
  <c r="M204" i="2"/>
  <c r="Q204" i="2"/>
  <c r="D203" i="2"/>
  <c r="C204" i="2"/>
  <c r="B205" i="2"/>
  <c r="H205" i="2" l="1"/>
  <c r="L205" i="2"/>
  <c r="P205" i="2"/>
  <c r="I205" i="2"/>
  <c r="M205" i="2"/>
  <c r="Q205" i="2"/>
  <c r="F205" i="2"/>
  <c r="J205" i="2"/>
  <c r="N205" i="2"/>
  <c r="R205" i="2"/>
  <c r="G205" i="2"/>
  <c r="K205" i="2"/>
  <c r="O205" i="2"/>
  <c r="S205" i="2"/>
  <c r="D204" i="2"/>
  <c r="C205" i="2"/>
  <c r="B206" i="2"/>
  <c r="F206" i="2" l="1"/>
  <c r="J206" i="2"/>
  <c r="N206" i="2"/>
  <c r="R206" i="2"/>
  <c r="G206" i="2"/>
  <c r="K206" i="2"/>
  <c r="O206" i="2"/>
  <c r="S206" i="2"/>
  <c r="H206" i="2"/>
  <c r="L206" i="2"/>
  <c r="P206" i="2"/>
  <c r="I206" i="2"/>
  <c r="M206" i="2"/>
  <c r="Q206" i="2"/>
  <c r="D205" i="2"/>
  <c r="C206" i="2"/>
  <c r="B207" i="2"/>
  <c r="H207" i="2" l="1"/>
  <c r="L207" i="2"/>
  <c r="P207" i="2"/>
  <c r="I207" i="2"/>
  <c r="M207" i="2"/>
  <c r="Q207" i="2"/>
  <c r="F207" i="2"/>
  <c r="J207" i="2"/>
  <c r="N207" i="2"/>
  <c r="R207" i="2"/>
  <c r="K207" i="2"/>
  <c r="O207" i="2"/>
  <c r="S207" i="2"/>
  <c r="G207" i="2"/>
  <c r="D206" i="2"/>
  <c r="C207" i="2"/>
  <c r="B208" i="2"/>
  <c r="F208" i="2" l="1"/>
  <c r="J208" i="2"/>
  <c r="N208" i="2"/>
  <c r="R208" i="2"/>
  <c r="G208" i="2"/>
  <c r="K208" i="2"/>
  <c r="O208" i="2"/>
  <c r="S208" i="2"/>
  <c r="H208" i="2"/>
  <c r="L208" i="2"/>
  <c r="P208" i="2"/>
  <c r="M208" i="2"/>
  <c r="Q208" i="2"/>
  <c r="I208" i="2"/>
  <c r="D207" i="2"/>
  <c r="C208" i="2"/>
  <c r="B209" i="2"/>
  <c r="D208" i="2" l="1"/>
  <c r="H209" i="2"/>
  <c r="L209" i="2"/>
  <c r="P209" i="2"/>
  <c r="I209" i="2"/>
  <c r="M209" i="2"/>
  <c r="Q209" i="2"/>
  <c r="F209" i="2"/>
  <c r="J209" i="2"/>
  <c r="N209" i="2"/>
  <c r="R209" i="2"/>
  <c r="O209" i="2"/>
  <c r="S209" i="2"/>
  <c r="G209" i="2"/>
  <c r="K209" i="2"/>
  <c r="C209" i="2"/>
  <c r="B210" i="2"/>
  <c r="F210" i="2" l="1"/>
  <c r="J210" i="2"/>
  <c r="N210" i="2"/>
  <c r="R210" i="2"/>
  <c r="G210" i="2"/>
  <c r="K210" i="2"/>
  <c r="O210" i="2"/>
  <c r="S210" i="2"/>
  <c r="H210" i="2"/>
  <c r="L210" i="2"/>
  <c r="P210" i="2"/>
  <c r="Q210" i="2"/>
  <c r="I210" i="2"/>
  <c r="M210" i="2"/>
  <c r="D209" i="2"/>
  <c r="C210" i="2"/>
  <c r="B211" i="2"/>
  <c r="H211" i="2" l="1"/>
  <c r="L211" i="2"/>
  <c r="P211" i="2"/>
  <c r="I211" i="2"/>
  <c r="M211" i="2"/>
  <c r="Q211" i="2"/>
  <c r="F211" i="2"/>
  <c r="J211" i="2"/>
  <c r="N211" i="2"/>
  <c r="R211" i="2"/>
  <c r="S211" i="2"/>
  <c r="G211" i="2"/>
  <c r="K211" i="2"/>
  <c r="O211" i="2"/>
  <c r="D210" i="2"/>
  <c r="C211" i="2"/>
  <c r="B212" i="2"/>
  <c r="F212" i="2" l="1"/>
  <c r="J212" i="2"/>
  <c r="N212" i="2"/>
  <c r="R212" i="2"/>
  <c r="G212" i="2"/>
  <c r="K212" i="2"/>
  <c r="O212" i="2"/>
  <c r="S212" i="2"/>
  <c r="H212" i="2"/>
  <c r="L212" i="2"/>
  <c r="P212" i="2"/>
  <c r="I212" i="2"/>
  <c r="M212" i="2"/>
  <c r="Q212" i="2"/>
  <c r="D211" i="2"/>
  <c r="C212" i="2"/>
  <c r="B213" i="2"/>
  <c r="H213" i="2" l="1"/>
  <c r="L213" i="2"/>
  <c r="P213" i="2"/>
  <c r="I213" i="2"/>
  <c r="M213" i="2"/>
  <c r="Q213" i="2"/>
  <c r="F213" i="2"/>
  <c r="J213" i="2"/>
  <c r="N213" i="2"/>
  <c r="R213" i="2"/>
  <c r="G213" i="2"/>
  <c r="K213" i="2"/>
  <c r="O213" i="2"/>
  <c r="S213" i="2"/>
  <c r="D212" i="2"/>
  <c r="C213" i="2"/>
  <c r="B214" i="2"/>
  <c r="F214" i="2" l="1"/>
  <c r="J214" i="2"/>
  <c r="N214" i="2"/>
  <c r="R214" i="2"/>
  <c r="G214" i="2"/>
  <c r="K214" i="2"/>
  <c r="O214" i="2"/>
  <c r="S214" i="2"/>
  <c r="H214" i="2"/>
  <c r="L214" i="2"/>
  <c r="P214" i="2"/>
  <c r="I214" i="2"/>
  <c r="M214" i="2"/>
  <c r="Q214" i="2"/>
  <c r="C214" i="2"/>
  <c r="B215" i="2"/>
  <c r="D213" i="2"/>
  <c r="H215" i="2" l="1"/>
  <c r="L215" i="2"/>
  <c r="P215" i="2"/>
  <c r="I215" i="2"/>
  <c r="M215" i="2"/>
  <c r="Q215" i="2"/>
  <c r="F215" i="2"/>
  <c r="J215" i="2"/>
  <c r="N215" i="2"/>
  <c r="R215" i="2"/>
  <c r="K215" i="2"/>
  <c r="O215" i="2"/>
  <c r="S215" i="2"/>
  <c r="G215" i="2"/>
  <c r="D214" i="2"/>
  <c r="C215" i="2"/>
  <c r="B216" i="2"/>
  <c r="F216" i="2" l="1"/>
  <c r="J216" i="2"/>
  <c r="N216" i="2"/>
  <c r="R216" i="2"/>
  <c r="G216" i="2"/>
  <c r="K216" i="2"/>
  <c r="O216" i="2"/>
  <c r="S216" i="2"/>
  <c r="H216" i="2"/>
  <c r="L216" i="2"/>
  <c r="P216" i="2"/>
  <c r="M216" i="2"/>
  <c r="Q216" i="2"/>
  <c r="I216" i="2"/>
  <c r="C216" i="2"/>
  <c r="B217" i="2"/>
  <c r="D215" i="2"/>
  <c r="H217" i="2" l="1"/>
  <c r="L217" i="2"/>
  <c r="P217" i="2"/>
  <c r="I217" i="2"/>
  <c r="M217" i="2"/>
  <c r="Q217" i="2"/>
  <c r="F217" i="2"/>
  <c r="J217" i="2"/>
  <c r="N217" i="2"/>
  <c r="R217" i="2"/>
  <c r="O217" i="2"/>
  <c r="S217" i="2"/>
  <c r="G217" i="2"/>
  <c r="K217" i="2"/>
  <c r="C217" i="2"/>
  <c r="B218" i="2"/>
  <c r="D216" i="2"/>
  <c r="F218" i="2" l="1"/>
  <c r="J218" i="2"/>
  <c r="N218" i="2"/>
  <c r="R218" i="2"/>
  <c r="G218" i="2"/>
  <c r="K218" i="2"/>
  <c r="O218" i="2"/>
  <c r="S218" i="2"/>
  <c r="H218" i="2"/>
  <c r="L218" i="2"/>
  <c r="P218" i="2"/>
  <c r="Q218" i="2"/>
  <c r="I218" i="2"/>
  <c r="M218" i="2"/>
  <c r="D217" i="2"/>
  <c r="C218" i="2"/>
  <c r="B219" i="2"/>
  <c r="H219" i="2" l="1"/>
  <c r="L219" i="2"/>
  <c r="P219" i="2"/>
  <c r="I219" i="2"/>
  <c r="M219" i="2"/>
  <c r="Q219" i="2"/>
  <c r="F219" i="2"/>
  <c r="J219" i="2"/>
  <c r="N219" i="2"/>
  <c r="R219" i="2"/>
  <c r="S219" i="2"/>
  <c r="G219" i="2"/>
  <c r="K219" i="2"/>
  <c r="O219" i="2"/>
  <c r="D218" i="2"/>
  <c r="C219" i="2"/>
  <c r="B220" i="2"/>
  <c r="F220" i="2" l="1"/>
  <c r="J220" i="2"/>
  <c r="N220" i="2"/>
  <c r="R220" i="2"/>
  <c r="G220" i="2"/>
  <c r="K220" i="2"/>
  <c r="O220" i="2"/>
  <c r="S220" i="2"/>
  <c r="H220" i="2"/>
  <c r="L220" i="2"/>
  <c r="P220" i="2"/>
  <c r="I220" i="2"/>
  <c r="M220" i="2"/>
  <c r="Q220" i="2"/>
  <c r="D219" i="2"/>
  <c r="C220" i="2"/>
  <c r="B221" i="2"/>
  <c r="H221" i="2" l="1"/>
  <c r="L221" i="2"/>
  <c r="P221" i="2"/>
  <c r="I221" i="2"/>
  <c r="M221" i="2"/>
  <c r="Q221" i="2"/>
  <c r="F221" i="2"/>
  <c r="J221" i="2"/>
  <c r="N221" i="2"/>
  <c r="R221" i="2"/>
  <c r="G221" i="2"/>
  <c r="K221" i="2"/>
  <c r="O221" i="2"/>
  <c r="S221" i="2"/>
  <c r="D220" i="2"/>
  <c r="C221" i="2"/>
  <c r="B222" i="2"/>
  <c r="F222" i="2" l="1"/>
  <c r="J222" i="2"/>
  <c r="N222" i="2"/>
  <c r="R222" i="2"/>
  <c r="G222" i="2"/>
  <c r="K222" i="2"/>
  <c r="O222" i="2"/>
  <c r="S222" i="2"/>
  <c r="H222" i="2"/>
  <c r="L222" i="2"/>
  <c r="P222" i="2"/>
  <c r="I222" i="2"/>
  <c r="M222" i="2"/>
  <c r="Q222" i="2"/>
  <c r="D221" i="2"/>
  <c r="C222" i="2"/>
  <c r="B223" i="2"/>
  <c r="H223" i="2" l="1"/>
  <c r="L223" i="2"/>
  <c r="P223" i="2"/>
  <c r="I223" i="2"/>
  <c r="M223" i="2"/>
  <c r="Q223" i="2"/>
  <c r="F223" i="2"/>
  <c r="J223" i="2"/>
  <c r="N223" i="2"/>
  <c r="R223" i="2"/>
  <c r="K223" i="2"/>
  <c r="O223" i="2"/>
  <c r="S223" i="2"/>
  <c r="G223" i="2"/>
  <c r="D222" i="2"/>
  <c r="C223" i="2"/>
  <c r="B224" i="2"/>
  <c r="F224" i="2" l="1"/>
  <c r="J224" i="2"/>
  <c r="N224" i="2"/>
  <c r="R224" i="2"/>
  <c r="G224" i="2"/>
  <c r="K224" i="2"/>
  <c r="O224" i="2"/>
  <c r="S224" i="2"/>
  <c r="H224" i="2"/>
  <c r="L224" i="2"/>
  <c r="P224" i="2"/>
  <c r="M224" i="2"/>
  <c r="Q224" i="2"/>
  <c r="I224" i="2"/>
  <c r="D223" i="2"/>
  <c r="C224" i="2"/>
  <c r="B225" i="2"/>
  <c r="H225" i="2" l="1"/>
  <c r="L225" i="2"/>
  <c r="P225" i="2"/>
  <c r="I225" i="2"/>
  <c r="M225" i="2"/>
  <c r="Q225" i="2"/>
  <c r="F225" i="2"/>
  <c r="J225" i="2"/>
  <c r="N225" i="2"/>
  <c r="R225" i="2"/>
  <c r="O225" i="2"/>
  <c r="S225" i="2"/>
  <c r="G225" i="2"/>
  <c r="K225" i="2"/>
  <c r="D224" i="2"/>
  <c r="C225" i="2"/>
  <c r="B226" i="2"/>
  <c r="F226" i="2" l="1"/>
  <c r="J226" i="2"/>
  <c r="N226" i="2"/>
  <c r="R226" i="2"/>
  <c r="G226" i="2"/>
  <c r="K226" i="2"/>
  <c r="O226" i="2"/>
  <c r="S226" i="2"/>
  <c r="H226" i="2"/>
  <c r="L226" i="2"/>
  <c r="P226" i="2"/>
  <c r="Q226" i="2"/>
  <c r="I226" i="2"/>
  <c r="M226" i="2"/>
  <c r="D225" i="2"/>
  <c r="C226" i="2"/>
  <c r="B227" i="2"/>
  <c r="H227" i="2" l="1"/>
  <c r="L227" i="2"/>
  <c r="P227" i="2"/>
  <c r="I227" i="2"/>
  <c r="M227" i="2"/>
  <c r="Q227" i="2"/>
  <c r="F227" i="2"/>
  <c r="J227" i="2"/>
  <c r="N227" i="2"/>
  <c r="R227" i="2"/>
  <c r="S227" i="2"/>
  <c r="G227" i="2"/>
  <c r="K227" i="2"/>
  <c r="O227" i="2"/>
  <c r="D226" i="2"/>
  <c r="C227" i="2"/>
  <c r="B228" i="2"/>
  <c r="F228" i="2" l="1"/>
  <c r="J228" i="2"/>
  <c r="N228" i="2"/>
  <c r="R228" i="2"/>
  <c r="G228" i="2"/>
  <c r="K228" i="2"/>
  <c r="O228" i="2"/>
  <c r="S228" i="2"/>
  <c r="H228" i="2"/>
  <c r="L228" i="2"/>
  <c r="P228" i="2"/>
  <c r="I228" i="2"/>
  <c r="M228" i="2"/>
  <c r="Q228" i="2"/>
  <c r="D227" i="2"/>
  <c r="C228" i="2"/>
  <c r="B229" i="2"/>
  <c r="D228" i="2" l="1"/>
  <c r="H229" i="2"/>
  <c r="L229" i="2"/>
  <c r="P229" i="2"/>
  <c r="I229" i="2"/>
  <c r="M229" i="2"/>
  <c r="Q229" i="2"/>
  <c r="F229" i="2"/>
  <c r="J229" i="2"/>
  <c r="N229" i="2"/>
  <c r="R229" i="2"/>
  <c r="G229" i="2"/>
  <c r="K229" i="2"/>
  <c r="O229" i="2"/>
  <c r="S229" i="2"/>
  <c r="C229" i="2"/>
  <c r="B230" i="2"/>
  <c r="F230" i="2" l="1"/>
  <c r="J230" i="2"/>
  <c r="N230" i="2"/>
  <c r="R230" i="2"/>
  <c r="G230" i="2"/>
  <c r="K230" i="2"/>
  <c r="O230" i="2"/>
  <c r="S230" i="2"/>
  <c r="H230" i="2"/>
  <c r="L230" i="2"/>
  <c r="P230" i="2"/>
  <c r="I230" i="2"/>
  <c r="M230" i="2"/>
  <c r="Q230" i="2"/>
  <c r="D229" i="2"/>
  <c r="C230" i="2"/>
  <c r="B231" i="2"/>
  <c r="H231" i="2" l="1"/>
  <c r="L231" i="2"/>
  <c r="P231" i="2"/>
  <c r="I231" i="2"/>
  <c r="M231" i="2"/>
  <c r="Q231" i="2"/>
  <c r="F231" i="2"/>
  <c r="J231" i="2"/>
  <c r="N231" i="2"/>
  <c r="R231" i="2"/>
  <c r="K231" i="2"/>
  <c r="O231" i="2"/>
  <c r="S231" i="2"/>
  <c r="G231" i="2"/>
  <c r="C231" i="2"/>
  <c r="B232" i="2"/>
  <c r="D230" i="2"/>
  <c r="F232" i="2" l="1"/>
  <c r="J232" i="2"/>
  <c r="N232" i="2"/>
  <c r="R232" i="2"/>
  <c r="G232" i="2"/>
  <c r="K232" i="2"/>
  <c r="O232" i="2"/>
  <c r="S232" i="2"/>
  <c r="H232" i="2"/>
  <c r="L232" i="2"/>
  <c r="P232" i="2"/>
  <c r="M232" i="2"/>
  <c r="Q232" i="2"/>
  <c r="I232" i="2"/>
  <c r="D231" i="2"/>
  <c r="C232" i="2"/>
  <c r="B233" i="2"/>
  <c r="H233" i="2" l="1"/>
  <c r="L233" i="2"/>
  <c r="P233" i="2"/>
  <c r="I233" i="2"/>
  <c r="M233" i="2"/>
  <c r="Q233" i="2"/>
  <c r="F233" i="2"/>
  <c r="J233" i="2"/>
  <c r="N233" i="2"/>
  <c r="R233" i="2"/>
  <c r="O233" i="2"/>
  <c r="S233" i="2"/>
  <c r="G233" i="2"/>
  <c r="K233" i="2"/>
  <c r="D232" i="2"/>
  <c r="C233" i="2"/>
  <c r="B234" i="2"/>
  <c r="F234" i="2" l="1"/>
  <c r="J234" i="2"/>
  <c r="N234" i="2"/>
  <c r="R234" i="2"/>
  <c r="G234" i="2"/>
  <c r="K234" i="2"/>
  <c r="O234" i="2"/>
  <c r="S234" i="2"/>
  <c r="H234" i="2"/>
  <c r="L234" i="2"/>
  <c r="P234" i="2"/>
  <c r="Q234" i="2"/>
  <c r="I234" i="2"/>
  <c r="M234" i="2"/>
  <c r="D233" i="2"/>
  <c r="C234" i="2"/>
  <c r="B235" i="2"/>
  <c r="H235" i="2" l="1"/>
  <c r="L235" i="2"/>
  <c r="P235" i="2"/>
  <c r="I235" i="2"/>
  <c r="M235" i="2"/>
  <c r="Q235" i="2"/>
  <c r="F235" i="2"/>
  <c r="J235" i="2"/>
  <c r="N235" i="2"/>
  <c r="R235" i="2"/>
  <c r="S235" i="2"/>
  <c r="G235" i="2"/>
  <c r="K235" i="2"/>
  <c r="O235" i="2"/>
  <c r="D234" i="2"/>
  <c r="C235" i="2"/>
  <c r="B236" i="2"/>
  <c r="F236" i="2" l="1"/>
  <c r="J236" i="2"/>
  <c r="N236" i="2"/>
  <c r="R236" i="2"/>
  <c r="G236" i="2"/>
  <c r="K236" i="2"/>
  <c r="O236" i="2"/>
  <c r="S236" i="2"/>
  <c r="H236" i="2"/>
  <c r="L236" i="2"/>
  <c r="P236" i="2"/>
  <c r="I236" i="2"/>
  <c r="M236" i="2"/>
  <c r="Q236" i="2"/>
  <c r="D235" i="2"/>
  <c r="C236" i="2"/>
  <c r="B237" i="2"/>
  <c r="H237" i="2" l="1"/>
  <c r="L237" i="2"/>
  <c r="P237" i="2"/>
  <c r="I237" i="2"/>
  <c r="M237" i="2"/>
  <c r="Q237" i="2"/>
  <c r="F237" i="2"/>
  <c r="J237" i="2"/>
  <c r="N237" i="2"/>
  <c r="R237" i="2"/>
  <c r="G237" i="2"/>
  <c r="K237" i="2"/>
  <c r="O237" i="2"/>
  <c r="S237" i="2"/>
  <c r="D236" i="2"/>
  <c r="C237" i="2"/>
  <c r="B238" i="2"/>
  <c r="F238" i="2" l="1"/>
  <c r="J238" i="2"/>
  <c r="N238" i="2"/>
  <c r="R238" i="2"/>
  <c r="G238" i="2"/>
  <c r="K238" i="2"/>
  <c r="O238" i="2"/>
  <c r="S238" i="2"/>
  <c r="H238" i="2"/>
  <c r="L238" i="2"/>
  <c r="P238" i="2"/>
  <c r="I238" i="2"/>
  <c r="M238" i="2"/>
  <c r="Q238" i="2"/>
  <c r="D237" i="2"/>
  <c r="C238" i="2"/>
  <c r="B239" i="2"/>
  <c r="H239" i="2" l="1"/>
  <c r="L239" i="2"/>
  <c r="P239" i="2"/>
  <c r="I239" i="2"/>
  <c r="M239" i="2"/>
  <c r="Q239" i="2"/>
  <c r="F239" i="2"/>
  <c r="J239" i="2"/>
  <c r="N239" i="2"/>
  <c r="R239" i="2"/>
  <c r="K239" i="2"/>
  <c r="O239" i="2"/>
  <c r="S239" i="2"/>
  <c r="G239" i="2"/>
  <c r="D238" i="2"/>
  <c r="C239" i="2"/>
  <c r="B240" i="2"/>
  <c r="F240" i="2" l="1"/>
  <c r="J240" i="2"/>
  <c r="N240" i="2"/>
  <c r="R240" i="2"/>
  <c r="G240" i="2"/>
  <c r="K240" i="2"/>
  <c r="O240" i="2"/>
  <c r="S240" i="2"/>
  <c r="H240" i="2"/>
  <c r="L240" i="2"/>
  <c r="P240" i="2"/>
  <c r="M240" i="2"/>
  <c r="Q240" i="2"/>
  <c r="I240" i="2"/>
  <c r="C240" i="2"/>
  <c r="B241" i="2"/>
  <c r="D239" i="2"/>
  <c r="H241" i="2" l="1"/>
  <c r="L241" i="2"/>
  <c r="P241" i="2"/>
  <c r="I241" i="2"/>
  <c r="M241" i="2"/>
  <c r="Q241" i="2"/>
  <c r="F241" i="2"/>
  <c r="J241" i="2"/>
  <c r="N241" i="2"/>
  <c r="R241" i="2"/>
  <c r="O241" i="2"/>
  <c r="S241" i="2"/>
  <c r="G241" i="2"/>
  <c r="K241" i="2"/>
  <c r="D240" i="2"/>
  <c r="C241" i="2"/>
  <c r="B242" i="2"/>
  <c r="F242" i="2" l="1"/>
  <c r="J242" i="2"/>
  <c r="N242" i="2"/>
  <c r="R242" i="2"/>
  <c r="G242" i="2"/>
  <c r="K242" i="2"/>
  <c r="O242" i="2"/>
  <c r="S242" i="2"/>
  <c r="H242" i="2"/>
  <c r="L242" i="2"/>
  <c r="P242" i="2"/>
  <c r="Q242" i="2"/>
  <c r="I242" i="2"/>
  <c r="M242" i="2"/>
  <c r="D241" i="2"/>
  <c r="C242" i="2"/>
  <c r="B243" i="2"/>
  <c r="H243" i="2" l="1"/>
  <c r="L243" i="2"/>
  <c r="P243" i="2"/>
  <c r="I243" i="2"/>
  <c r="M243" i="2"/>
  <c r="Q243" i="2"/>
  <c r="F243" i="2"/>
  <c r="J243" i="2"/>
  <c r="N243" i="2"/>
  <c r="R243" i="2"/>
  <c r="S243" i="2"/>
  <c r="G243" i="2"/>
  <c r="K243" i="2"/>
  <c r="O243" i="2"/>
  <c r="D242" i="2"/>
  <c r="C243" i="2"/>
  <c r="B244" i="2"/>
  <c r="F244" i="2" l="1"/>
  <c r="J244" i="2"/>
  <c r="N244" i="2"/>
  <c r="R244" i="2"/>
  <c r="G244" i="2"/>
  <c r="K244" i="2"/>
  <c r="O244" i="2"/>
  <c r="S244" i="2"/>
  <c r="H244" i="2"/>
  <c r="L244" i="2"/>
  <c r="P244" i="2"/>
  <c r="I244" i="2"/>
  <c r="M244" i="2"/>
  <c r="Q244" i="2"/>
  <c r="D243" i="2"/>
  <c r="C244" i="2"/>
  <c r="B245" i="2"/>
  <c r="H245" i="2" l="1"/>
  <c r="L245" i="2"/>
  <c r="P245" i="2"/>
  <c r="I245" i="2"/>
  <c r="M245" i="2"/>
  <c r="Q245" i="2"/>
  <c r="F245" i="2"/>
  <c r="J245" i="2"/>
  <c r="N245" i="2"/>
  <c r="R245" i="2"/>
  <c r="G245" i="2"/>
  <c r="K245" i="2"/>
  <c r="O245" i="2"/>
  <c r="S245" i="2"/>
  <c r="C245" i="2"/>
  <c r="B246" i="2"/>
  <c r="D244" i="2"/>
  <c r="F246" i="2" l="1"/>
  <c r="J246" i="2"/>
  <c r="N246" i="2"/>
  <c r="R246" i="2"/>
  <c r="G246" i="2"/>
  <c r="K246" i="2"/>
  <c r="O246" i="2"/>
  <c r="S246" i="2"/>
  <c r="H246" i="2"/>
  <c r="L246" i="2"/>
  <c r="P246" i="2"/>
  <c r="I246" i="2"/>
  <c r="M246" i="2"/>
  <c r="Q246" i="2"/>
  <c r="C246" i="2"/>
  <c r="B247" i="2"/>
  <c r="D245" i="2"/>
  <c r="H247" i="2" l="1"/>
  <c r="L247" i="2"/>
  <c r="P247" i="2"/>
  <c r="I247" i="2"/>
  <c r="M247" i="2"/>
  <c r="Q247" i="2"/>
  <c r="F247" i="2"/>
  <c r="J247" i="2"/>
  <c r="N247" i="2"/>
  <c r="R247" i="2"/>
  <c r="K247" i="2"/>
  <c r="O247" i="2"/>
  <c r="S247" i="2"/>
  <c r="G247" i="2"/>
  <c r="D246" i="2"/>
  <c r="C247" i="2"/>
  <c r="B248" i="2"/>
  <c r="F248" i="2" l="1"/>
  <c r="J248" i="2"/>
  <c r="N248" i="2"/>
  <c r="R248" i="2"/>
  <c r="G248" i="2"/>
  <c r="K248" i="2"/>
  <c r="O248" i="2"/>
  <c r="S248" i="2"/>
  <c r="H248" i="2"/>
  <c r="L248" i="2"/>
  <c r="P248" i="2"/>
  <c r="M248" i="2"/>
  <c r="Q248" i="2"/>
  <c r="I248" i="2"/>
  <c r="D247" i="2"/>
  <c r="C248" i="2"/>
  <c r="B249" i="2"/>
  <c r="H249" i="2" l="1"/>
  <c r="L249" i="2"/>
  <c r="I249" i="2"/>
  <c r="M249" i="2"/>
  <c r="J249" i="2"/>
  <c r="P249" i="2"/>
  <c r="K249" i="2"/>
  <c r="Q249" i="2"/>
  <c r="F249" i="2"/>
  <c r="N249" i="2"/>
  <c r="R249" i="2"/>
  <c r="G249" i="2"/>
  <c r="O249" i="2"/>
  <c r="S249" i="2"/>
  <c r="C249" i="2"/>
  <c r="B250" i="2"/>
  <c r="D248" i="2"/>
  <c r="F250" i="2" l="1"/>
  <c r="J250" i="2"/>
  <c r="N250" i="2"/>
  <c r="R250" i="2"/>
  <c r="G250" i="2"/>
  <c r="K250" i="2"/>
  <c r="O250" i="2"/>
  <c r="S250" i="2"/>
  <c r="H250" i="2"/>
  <c r="L250" i="2"/>
  <c r="P250" i="2"/>
  <c r="M250" i="2"/>
  <c r="Q250" i="2"/>
  <c r="I250" i="2"/>
  <c r="D249" i="2"/>
  <c r="C250" i="2"/>
  <c r="B251" i="2"/>
  <c r="H251" i="2" l="1"/>
  <c r="L251" i="2"/>
  <c r="P251" i="2"/>
  <c r="I251" i="2"/>
  <c r="M251" i="2"/>
  <c r="Q251" i="2"/>
  <c r="F251" i="2"/>
  <c r="J251" i="2"/>
  <c r="N251" i="2"/>
  <c r="R251" i="2"/>
  <c r="O251" i="2"/>
  <c r="S251" i="2"/>
  <c r="G251" i="2"/>
  <c r="K251" i="2"/>
  <c r="D250" i="2"/>
  <c r="C251" i="2"/>
  <c r="B252" i="2"/>
  <c r="F252" i="2" l="1"/>
  <c r="J252" i="2"/>
  <c r="N252" i="2"/>
  <c r="R252" i="2"/>
  <c r="G252" i="2"/>
  <c r="K252" i="2"/>
  <c r="O252" i="2"/>
  <c r="S252" i="2"/>
  <c r="H252" i="2"/>
  <c r="L252" i="2"/>
  <c r="P252" i="2"/>
  <c r="Q252" i="2"/>
  <c r="I252" i="2"/>
  <c r="M252" i="2"/>
  <c r="D251" i="2"/>
  <c r="C252" i="2"/>
  <c r="B253" i="2"/>
  <c r="H253" i="2" l="1"/>
  <c r="L253" i="2"/>
  <c r="P253" i="2"/>
  <c r="I253" i="2"/>
  <c r="M253" i="2"/>
  <c r="Q253" i="2"/>
  <c r="F253" i="2"/>
  <c r="J253" i="2"/>
  <c r="N253" i="2"/>
  <c r="R253" i="2"/>
  <c r="S253" i="2"/>
  <c r="G253" i="2"/>
  <c r="K253" i="2"/>
  <c r="O253" i="2"/>
  <c r="C253" i="2"/>
  <c r="B254" i="2"/>
  <c r="D252" i="2"/>
  <c r="F254" i="2" l="1"/>
  <c r="J254" i="2"/>
  <c r="N254" i="2"/>
  <c r="R254" i="2"/>
  <c r="G254" i="2"/>
  <c r="K254" i="2"/>
  <c r="O254" i="2"/>
  <c r="S254" i="2"/>
  <c r="H254" i="2"/>
  <c r="L254" i="2"/>
  <c r="P254" i="2"/>
  <c r="I254" i="2"/>
  <c r="M254" i="2"/>
  <c r="Q254" i="2"/>
  <c r="D253" i="2"/>
  <c r="C254" i="2"/>
  <c r="B255" i="2"/>
  <c r="H255" i="2" l="1"/>
  <c r="L255" i="2"/>
  <c r="P255" i="2"/>
  <c r="I255" i="2"/>
  <c r="M255" i="2"/>
  <c r="Q255" i="2"/>
  <c r="F255" i="2"/>
  <c r="J255" i="2"/>
  <c r="N255" i="2"/>
  <c r="R255" i="2"/>
  <c r="G255" i="2"/>
  <c r="K255" i="2"/>
  <c r="O255" i="2"/>
  <c r="S255" i="2"/>
  <c r="D254" i="2"/>
  <c r="C255" i="2"/>
  <c r="B256" i="2"/>
  <c r="F256" i="2" l="1"/>
  <c r="J256" i="2"/>
  <c r="N256" i="2"/>
  <c r="R256" i="2"/>
  <c r="G256" i="2"/>
  <c r="K256" i="2"/>
  <c r="O256" i="2"/>
  <c r="S256" i="2"/>
  <c r="H256" i="2"/>
  <c r="L256" i="2"/>
  <c r="P256" i="2"/>
  <c r="I256" i="2"/>
  <c r="M256" i="2"/>
  <c r="Q256" i="2"/>
  <c r="D255" i="2"/>
  <c r="C256" i="2"/>
  <c r="B257" i="2"/>
  <c r="H257" i="2" l="1"/>
  <c r="L257" i="2"/>
  <c r="P257" i="2"/>
  <c r="I257" i="2"/>
  <c r="M257" i="2"/>
  <c r="Q257" i="2"/>
  <c r="F257" i="2"/>
  <c r="J257" i="2"/>
  <c r="N257" i="2"/>
  <c r="R257" i="2"/>
  <c r="K257" i="2"/>
  <c r="O257" i="2"/>
  <c r="S257" i="2"/>
  <c r="G257" i="2"/>
  <c r="D256" i="2"/>
  <c r="C257" i="2"/>
  <c r="B258" i="2"/>
  <c r="F258" i="2" l="1"/>
  <c r="J258" i="2"/>
  <c r="N258" i="2"/>
  <c r="R258" i="2"/>
  <c r="G258" i="2"/>
  <c r="K258" i="2"/>
  <c r="O258" i="2"/>
  <c r="S258" i="2"/>
  <c r="H258" i="2"/>
  <c r="L258" i="2"/>
  <c r="P258" i="2"/>
  <c r="M258" i="2"/>
  <c r="Q258" i="2"/>
  <c r="I258" i="2"/>
  <c r="D257" i="2"/>
  <c r="C258" i="2"/>
  <c r="B259" i="2"/>
  <c r="H259" i="2" l="1"/>
  <c r="L259" i="2"/>
  <c r="P259" i="2"/>
  <c r="I259" i="2"/>
  <c r="M259" i="2"/>
  <c r="Q259" i="2"/>
  <c r="F259" i="2"/>
  <c r="J259" i="2"/>
  <c r="N259" i="2"/>
  <c r="R259" i="2"/>
  <c r="O259" i="2"/>
  <c r="S259" i="2"/>
  <c r="G259" i="2"/>
  <c r="K259" i="2"/>
  <c r="C259" i="2"/>
  <c r="B260" i="2"/>
  <c r="D258" i="2"/>
  <c r="F260" i="2" l="1"/>
  <c r="J260" i="2"/>
  <c r="N260" i="2"/>
  <c r="R260" i="2"/>
  <c r="G260" i="2"/>
  <c r="K260" i="2"/>
  <c r="O260" i="2"/>
  <c r="S260" i="2"/>
  <c r="H260" i="2"/>
  <c r="L260" i="2"/>
  <c r="P260" i="2"/>
  <c r="Q260" i="2"/>
  <c r="I260" i="2"/>
  <c r="M260" i="2"/>
  <c r="D259" i="2"/>
  <c r="C260" i="2"/>
  <c r="B261" i="2"/>
  <c r="H261" i="2" l="1"/>
  <c r="L261" i="2"/>
  <c r="P261" i="2"/>
  <c r="I261" i="2"/>
  <c r="M261" i="2"/>
  <c r="Q261" i="2"/>
  <c r="F261" i="2"/>
  <c r="J261" i="2"/>
  <c r="N261" i="2"/>
  <c r="R261" i="2"/>
  <c r="S261" i="2"/>
  <c r="G261" i="2"/>
  <c r="K261" i="2"/>
  <c r="O261" i="2"/>
  <c r="C261" i="2"/>
  <c r="B262" i="2"/>
  <c r="D260" i="2"/>
  <c r="F262" i="2" l="1"/>
  <c r="J262" i="2"/>
  <c r="N262" i="2"/>
  <c r="R262" i="2"/>
  <c r="G262" i="2"/>
  <c r="K262" i="2"/>
  <c r="O262" i="2"/>
  <c r="S262" i="2"/>
  <c r="H262" i="2"/>
  <c r="L262" i="2"/>
  <c r="P262" i="2"/>
  <c r="I262" i="2"/>
  <c r="M262" i="2"/>
  <c r="Q262" i="2"/>
  <c r="C262" i="2"/>
  <c r="B263" i="2"/>
  <c r="D261" i="2"/>
  <c r="H263" i="2" l="1"/>
  <c r="L263" i="2"/>
  <c r="P263" i="2"/>
  <c r="I263" i="2"/>
  <c r="M263" i="2"/>
  <c r="Q263" i="2"/>
  <c r="F263" i="2"/>
  <c r="J263" i="2"/>
  <c r="N263" i="2"/>
  <c r="R263" i="2"/>
  <c r="G263" i="2"/>
  <c r="K263" i="2"/>
  <c r="O263" i="2"/>
  <c r="S263" i="2"/>
  <c r="D262" i="2"/>
  <c r="C263" i="2"/>
  <c r="B264" i="2"/>
  <c r="F264" i="2" l="1"/>
  <c r="J264" i="2"/>
  <c r="N264" i="2"/>
  <c r="R264" i="2"/>
  <c r="G264" i="2"/>
  <c r="K264" i="2"/>
  <c r="O264" i="2"/>
  <c r="S264" i="2"/>
  <c r="H264" i="2"/>
  <c r="L264" i="2"/>
  <c r="P264" i="2"/>
  <c r="I264" i="2"/>
  <c r="M264" i="2"/>
  <c r="Q264" i="2"/>
  <c r="C264" i="2"/>
  <c r="B265" i="2"/>
  <c r="D263" i="2"/>
  <c r="H265" i="2" l="1"/>
  <c r="L265" i="2"/>
  <c r="P265" i="2"/>
  <c r="I265" i="2"/>
  <c r="M265" i="2"/>
  <c r="Q265" i="2"/>
  <c r="F265" i="2"/>
  <c r="J265" i="2"/>
  <c r="N265" i="2"/>
  <c r="R265" i="2"/>
  <c r="K265" i="2"/>
  <c r="O265" i="2"/>
  <c r="S265" i="2"/>
  <c r="G265" i="2"/>
  <c r="C265" i="2"/>
  <c r="B266" i="2"/>
  <c r="D264" i="2"/>
  <c r="F266" i="2" l="1"/>
  <c r="J266" i="2"/>
  <c r="N266" i="2"/>
  <c r="R266" i="2"/>
  <c r="G266" i="2"/>
  <c r="K266" i="2"/>
  <c r="O266" i="2"/>
  <c r="S266" i="2"/>
  <c r="H266" i="2"/>
  <c r="L266" i="2"/>
  <c r="P266" i="2"/>
  <c r="M266" i="2"/>
  <c r="Q266" i="2"/>
  <c r="I266" i="2"/>
  <c r="C266" i="2"/>
  <c r="B267" i="2"/>
  <c r="D265" i="2"/>
  <c r="H267" i="2" l="1"/>
  <c r="L267" i="2"/>
  <c r="P267" i="2"/>
  <c r="I267" i="2"/>
  <c r="M267" i="2"/>
  <c r="Q267" i="2"/>
  <c r="F267" i="2"/>
  <c r="J267" i="2"/>
  <c r="N267" i="2"/>
  <c r="R267" i="2"/>
  <c r="O267" i="2"/>
  <c r="S267" i="2"/>
  <c r="G267" i="2"/>
  <c r="K267" i="2"/>
  <c r="C267" i="2"/>
  <c r="B268" i="2"/>
  <c r="D266" i="2"/>
  <c r="F268" i="2" l="1"/>
  <c r="J268" i="2"/>
  <c r="N268" i="2"/>
  <c r="R268" i="2"/>
  <c r="G268" i="2"/>
  <c r="K268" i="2"/>
  <c r="O268" i="2"/>
  <c r="S268" i="2"/>
  <c r="H268" i="2"/>
  <c r="L268" i="2"/>
  <c r="P268" i="2"/>
  <c r="Q268" i="2"/>
  <c r="I268" i="2"/>
  <c r="M268" i="2"/>
  <c r="C268" i="2"/>
  <c r="B269" i="2"/>
  <c r="D267" i="2"/>
  <c r="H269" i="2" l="1"/>
  <c r="L269" i="2"/>
  <c r="P269" i="2"/>
  <c r="I269" i="2"/>
  <c r="M269" i="2"/>
  <c r="Q269" i="2"/>
  <c r="F269" i="2"/>
  <c r="J269" i="2"/>
  <c r="N269" i="2"/>
  <c r="R269" i="2"/>
  <c r="S269" i="2"/>
  <c r="G269" i="2"/>
  <c r="K269" i="2"/>
  <c r="O269" i="2"/>
  <c r="C269" i="2"/>
  <c r="B270" i="2"/>
  <c r="D268" i="2"/>
  <c r="F270" i="2" l="1"/>
  <c r="J270" i="2"/>
  <c r="N270" i="2"/>
  <c r="R270" i="2"/>
  <c r="G270" i="2"/>
  <c r="K270" i="2"/>
  <c r="O270" i="2"/>
  <c r="S270" i="2"/>
  <c r="H270" i="2"/>
  <c r="L270" i="2"/>
  <c r="P270" i="2"/>
  <c r="I270" i="2"/>
  <c r="M270" i="2"/>
  <c r="Q270" i="2"/>
  <c r="D269" i="2"/>
  <c r="C270" i="2"/>
  <c r="B271" i="2"/>
  <c r="H271" i="2" l="1"/>
  <c r="L271" i="2"/>
  <c r="P271" i="2"/>
  <c r="I271" i="2"/>
  <c r="M271" i="2"/>
  <c r="Q271" i="2"/>
  <c r="F271" i="2"/>
  <c r="J271" i="2"/>
  <c r="N271" i="2"/>
  <c r="R271" i="2"/>
  <c r="G271" i="2"/>
  <c r="K271" i="2"/>
  <c r="O271" i="2"/>
  <c r="S271" i="2"/>
  <c r="C271" i="2"/>
  <c r="B272" i="2"/>
  <c r="D270" i="2"/>
  <c r="F272" i="2" l="1"/>
  <c r="J272" i="2"/>
  <c r="N272" i="2"/>
  <c r="R272" i="2"/>
  <c r="G272" i="2"/>
  <c r="K272" i="2"/>
  <c r="O272" i="2"/>
  <c r="S272" i="2"/>
  <c r="H272" i="2"/>
  <c r="L272" i="2"/>
  <c r="P272" i="2"/>
  <c r="I272" i="2"/>
  <c r="M272" i="2"/>
  <c r="Q272" i="2"/>
  <c r="D271" i="2"/>
  <c r="C272" i="2"/>
  <c r="B273" i="2"/>
  <c r="H273" i="2" l="1"/>
  <c r="L273" i="2"/>
  <c r="P273" i="2"/>
  <c r="I273" i="2"/>
  <c r="M273" i="2"/>
  <c r="Q273" i="2"/>
  <c r="F273" i="2"/>
  <c r="J273" i="2"/>
  <c r="N273" i="2"/>
  <c r="R273" i="2"/>
  <c r="K273" i="2"/>
  <c r="O273" i="2"/>
  <c r="S273" i="2"/>
  <c r="G273" i="2"/>
  <c r="D272" i="2"/>
  <c r="C273" i="2"/>
  <c r="B274" i="2"/>
  <c r="F274" i="2" l="1"/>
  <c r="J274" i="2"/>
  <c r="N274" i="2"/>
  <c r="R274" i="2"/>
  <c r="G274" i="2"/>
  <c r="K274" i="2"/>
  <c r="O274" i="2"/>
  <c r="S274" i="2"/>
  <c r="H274" i="2"/>
  <c r="L274" i="2"/>
  <c r="P274" i="2"/>
  <c r="M274" i="2"/>
  <c r="Q274" i="2"/>
  <c r="I274" i="2"/>
  <c r="D273" i="2"/>
  <c r="C274" i="2"/>
  <c r="B275" i="2"/>
  <c r="H275" i="2" l="1"/>
  <c r="L275" i="2"/>
  <c r="P275" i="2"/>
  <c r="I275" i="2"/>
  <c r="M275" i="2"/>
  <c r="Q275" i="2"/>
  <c r="F275" i="2"/>
  <c r="J275" i="2"/>
  <c r="N275" i="2"/>
  <c r="R275" i="2"/>
  <c r="O275" i="2"/>
  <c r="S275" i="2"/>
  <c r="G275" i="2"/>
  <c r="K275" i="2"/>
  <c r="C275" i="2"/>
  <c r="B276" i="2"/>
  <c r="D274" i="2"/>
  <c r="F276" i="2" l="1"/>
  <c r="J276" i="2"/>
  <c r="N276" i="2"/>
  <c r="R276" i="2"/>
  <c r="G276" i="2"/>
  <c r="K276" i="2"/>
  <c r="O276" i="2"/>
  <c r="S276" i="2"/>
  <c r="H276" i="2"/>
  <c r="L276" i="2"/>
  <c r="P276" i="2"/>
  <c r="Q276" i="2"/>
  <c r="I276" i="2"/>
  <c r="M276" i="2"/>
  <c r="D275" i="2"/>
  <c r="C276" i="2"/>
  <c r="B277" i="2"/>
  <c r="H277" i="2" l="1"/>
  <c r="L277" i="2"/>
  <c r="P277" i="2"/>
  <c r="I277" i="2"/>
  <c r="M277" i="2"/>
  <c r="Q277" i="2"/>
  <c r="F277" i="2"/>
  <c r="J277" i="2"/>
  <c r="N277" i="2"/>
  <c r="R277" i="2"/>
  <c r="S277" i="2"/>
  <c r="G277" i="2"/>
  <c r="K277" i="2"/>
  <c r="O277" i="2"/>
  <c r="D276" i="2"/>
  <c r="C277" i="2"/>
  <c r="B278" i="2"/>
  <c r="F278" i="2" l="1"/>
  <c r="J278" i="2"/>
  <c r="N278" i="2"/>
  <c r="R278" i="2"/>
  <c r="G278" i="2"/>
  <c r="K278" i="2"/>
  <c r="O278" i="2"/>
  <c r="S278" i="2"/>
  <c r="H278" i="2"/>
  <c r="L278" i="2"/>
  <c r="P278" i="2"/>
  <c r="I278" i="2"/>
  <c r="M278" i="2"/>
  <c r="Q278" i="2"/>
  <c r="D277" i="2"/>
  <c r="C278" i="2"/>
  <c r="B279" i="2"/>
  <c r="H279" i="2" l="1"/>
  <c r="L279" i="2"/>
  <c r="P279" i="2"/>
  <c r="I279" i="2"/>
  <c r="M279" i="2"/>
  <c r="Q279" i="2"/>
  <c r="F279" i="2"/>
  <c r="J279" i="2"/>
  <c r="N279" i="2"/>
  <c r="R279" i="2"/>
  <c r="G279" i="2"/>
  <c r="K279" i="2"/>
  <c r="O279" i="2"/>
  <c r="S279" i="2"/>
  <c r="D278" i="2"/>
  <c r="C279" i="2"/>
  <c r="B280" i="2"/>
  <c r="F280" i="2" l="1"/>
  <c r="J280" i="2"/>
  <c r="N280" i="2"/>
  <c r="R280" i="2"/>
  <c r="G280" i="2"/>
  <c r="K280" i="2"/>
  <c r="O280" i="2"/>
  <c r="S280" i="2"/>
  <c r="H280" i="2"/>
  <c r="L280" i="2"/>
  <c r="P280" i="2"/>
  <c r="I280" i="2"/>
  <c r="M280" i="2"/>
  <c r="Q280" i="2"/>
  <c r="D279" i="2"/>
  <c r="C280" i="2"/>
  <c r="B281" i="2"/>
  <c r="H281" i="2" l="1"/>
  <c r="L281" i="2"/>
  <c r="P281" i="2"/>
  <c r="I281" i="2"/>
  <c r="M281" i="2"/>
  <c r="Q281" i="2"/>
  <c r="F281" i="2"/>
  <c r="J281" i="2"/>
  <c r="N281" i="2"/>
  <c r="R281" i="2"/>
  <c r="K281" i="2"/>
  <c r="O281" i="2"/>
  <c r="S281" i="2"/>
  <c r="G281" i="2"/>
  <c r="C281" i="2"/>
  <c r="B282" i="2"/>
  <c r="D280" i="2"/>
  <c r="F282" i="2" l="1"/>
  <c r="J282" i="2"/>
  <c r="N282" i="2"/>
  <c r="R282" i="2"/>
  <c r="G282" i="2"/>
  <c r="K282" i="2"/>
  <c r="O282" i="2"/>
  <c r="S282" i="2"/>
  <c r="H282" i="2"/>
  <c r="L282" i="2"/>
  <c r="P282" i="2"/>
  <c r="M282" i="2"/>
  <c r="Q282" i="2"/>
  <c r="I282" i="2"/>
  <c r="C282" i="2"/>
  <c r="B283" i="2"/>
  <c r="D281" i="2"/>
  <c r="H283" i="2" l="1"/>
  <c r="L283" i="2"/>
  <c r="P283" i="2"/>
  <c r="I283" i="2"/>
  <c r="M283" i="2"/>
  <c r="Q283" i="2"/>
  <c r="F283" i="2"/>
  <c r="J283" i="2"/>
  <c r="N283" i="2"/>
  <c r="R283" i="2"/>
  <c r="O283" i="2"/>
  <c r="S283" i="2"/>
  <c r="G283" i="2"/>
  <c r="K283" i="2"/>
  <c r="C283" i="2"/>
  <c r="B284" i="2"/>
  <c r="D282" i="2"/>
  <c r="F284" i="2" l="1"/>
  <c r="J284" i="2"/>
  <c r="N284" i="2"/>
  <c r="R284" i="2"/>
  <c r="G284" i="2"/>
  <c r="K284" i="2"/>
  <c r="O284" i="2"/>
  <c r="S284" i="2"/>
  <c r="H284" i="2"/>
  <c r="L284" i="2"/>
  <c r="P284" i="2"/>
  <c r="Q284" i="2"/>
  <c r="I284" i="2"/>
  <c r="M284" i="2"/>
  <c r="D283" i="2"/>
  <c r="C284" i="2"/>
  <c r="B285" i="2"/>
  <c r="H285" i="2" l="1"/>
  <c r="L285" i="2"/>
  <c r="P285" i="2"/>
  <c r="I285" i="2"/>
  <c r="M285" i="2"/>
  <c r="Q285" i="2"/>
  <c r="F285" i="2"/>
  <c r="J285" i="2"/>
  <c r="N285" i="2"/>
  <c r="R285" i="2"/>
  <c r="S285" i="2"/>
  <c r="G285" i="2"/>
  <c r="K285" i="2"/>
  <c r="O285" i="2"/>
  <c r="D284" i="2"/>
  <c r="C285" i="2"/>
  <c r="B286" i="2"/>
  <c r="D285" i="2" l="1"/>
  <c r="F286" i="2"/>
  <c r="J286" i="2"/>
  <c r="N286" i="2"/>
  <c r="R286" i="2"/>
  <c r="G286" i="2"/>
  <c r="K286" i="2"/>
  <c r="O286" i="2"/>
  <c r="S286" i="2"/>
  <c r="H286" i="2"/>
  <c r="L286" i="2"/>
  <c r="P286" i="2"/>
  <c r="I286" i="2"/>
  <c r="M286" i="2"/>
  <c r="Q286" i="2"/>
  <c r="C286" i="2"/>
  <c r="B287" i="2"/>
  <c r="H287" i="2" l="1"/>
  <c r="L287" i="2"/>
  <c r="P287" i="2"/>
  <c r="I287" i="2"/>
  <c r="M287" i="2"/>
  <c r="Q287" i="2"/>
  <c r="F287" i="2"/>
  <c r="J287" i="2"/>
  <c r="N287" i="2"/>
  <c r="R287" i="2"/>
  <c r="G287" i="2"/>
  <c r="K287" i="2"/>
  <c r="O287" i="2"/>
  <c r="S287" i="2"/>
  <c r="C287" i="2"/>
  <c r="B288" i="2"/>
  <c r="D286" i="2"/>
  <c r="F288" i="2" l="1"/>
  <c r="J288" i="2"/>
  <c r="N288" i="2"/>
  <c r="R288" i="2"/>
  <c r="G288" i="2"/>
  <c r="K288" i="2"/>
  <c r="O288" i="2"/>
  <c r="S288" i="2"/>
  <c r="H288" i="2"/>
  <c r="L288" i="2"/>
  <c r="P288" i="2"/>
  <c r="I288" i="2"/>
  <c r="M288" i="2"/>
  <c r="Q288" i="2"/>
  <c r="D287" i="2"/>
  <c r="C288" i="2"/>
  <c r="B289" i="2"/>
  <c r="H289" i="2" l="1"/>
  <c r="L289" i="2"/>
  <c r="P289" i="2"/>
  <c r="I289" i="2"/>
  <c r="M289" i="2"/>
  <c r="Q289" i="2"/>
  <c r="F289" i="2"/>
  <c r="J289" i="2"/>
  <c r="N289" i="2"/>
  <c r="R289" i="2"/>
  <c r="K289" i="2"/>
  <c r="O289" i="2"/>
  <c r="S289" i="2"/>
  <c r="G289" i="2"/>
  <c r="D288" i="2"/>
  <c r="C289" i="2"/>
  <c r="B290" i="2"/>
  <c r="F290" i="2" l="1"/>
  <c r="J290" i="2"/>
  <c r="N290" i="2"/>
  <c r="R290" i="2"/>
  <c r="G290" i="2"/>
  <c r="K290" i="2"/>
  <c r="O290" i="2"/>
  <c r="S290" i="2"/>
  <c r="H290" i="2"/>
  <c r="L290" i="2"/>
  <c r="P290" i="2"/>
  <c r="M290" i="2"/>
  <c r="Q290" i="2"/>
  <c r="I290" i="2"/>
  <c r="D289" i="2"/>
  <c r="C290" i="2"/>
  <c r="B291" i="2"/>
  <c r="H291" i="2" l="1"/>
  <c r="L291" i="2"/>
  <c r="P291" i="2"/>
  <c r="I291" i="2"/>
  <c r="M291" i="2"/>
  <c r="Q291" i="2"/>
  <c r="F291" i="2"/>
  <c r="J291" i="2"/>
  <c r="N291" i="2"/>
  <c r="R291" i="2"/>
  <c r="O291" i="2"/>
  <c r="S291" i="2"/>
  <c r="G291" i="2"/>
  <c r="K291" i="2"/>
  <c r="D290" i="2"/>
  <c r="C291" i="2"/>
  <c r="B292" i="2"/>
  <c r="F292" i="2" l="1"/>
  <c r="J292" i="2"/>
  <c r="N292" i="2"/>
  <c r="R292" i="2"/>
  <c r="G292" i="2"/>
  <c r="K292" i="2"/>
  <c r="O292" i="2"/>
  <c r="S292" i="2"/>
  <c r="H292" i="2"/>
  <c r="L292" i="2"/>
  <c r="P292" i="2"/>
  <c r="Q292" i="2"/>
  <c r="I292" i="2"/>
  <c r="M292" i="2"/>
  <c r="C292" i="2"/>
  <c r="B293" i="2"/>
  <c r="D291" i="2"/>
  <c r="H293" i="2" l="1"/>
  <c r="L293" i="2"/>
  <c r="P293" i="2"/>
  <c r="I293" i="2"/>
  <c r="M293" i="2"/>
  <c r="Q293" i="2"/>
  <c r="F293" i="2"/>
  <c r="J293" i="2"/>
  <c r="N293" i="2"/>
  <c r="R293" i="2"/>
  <c r="S293" i="2"/>
  <c r="G293" i="2"/>
  <c r="K293" i="2"/>
  <c r="O293" i="2"/>
  <c r="C293" i="2"/>
  <c r="B294" i="2"/>
  <c r="D292" i="2"/>
  <c r="F294" i="2" l="1"/>
  <c r="J294" i="2"/>
  <c r="N294" i="2"/>
  <c r="R294" i="2"/>
  <c r="G294" i="2"/>
  <c r="K294" i="2"/>
  <c r="O294" i="2"/>
  <c r="S294" i="2"/>
  <c r="H294" i="2"/>
  <c r="L294" i="2"/>
  <c r="P294" i="2"/>
  <c r="I294" i="2"/>
  <c r="M294" i="2"/>
  <c r="Q294" i="2"/>
  <c r="C294" i="2"/>
  <c r="B295" i="2"/>
  <c r="D293" i="2"/>
  <c r="H295" i="2" l="1"/>
  <c r="L295" i="2"/>
  <c r="P295" i="2"/>
  <c r="I295" i="2"/>
  <c r="M295" i="2"/>
  <c r="Q295" i="2"/>
  <c r="F295" i="2"/>
  <c r="J295" i="2"/>
  <c r="N295" i="2"/>
  <c r="R295" i="2"/>
  <c r="G295" i="2"/>
  <c r="K295" i="2"/>
  <c r="O295" i="2"/>
  <c r="S295" i="2"/>
  <c r="D294" i="2"/>
  <c r="C295" i="2"/>
  <c r="B296" i="2"/>
  <c r="F296" i="2" l="1"/>
  <c r="J296" i="2"/>
  <c r="N296" i="2"/>
  <c r="R296" i="2"/>
  <c r="G296" i="2"/>
  <c r="K296" i="2"/>
  <c r="O296" i="2"/>
  <c r="S296" i="2"/>
  <c r="H296" i="2"/>
  <c r="L296" i="2"/>
  <c r="P296" i="2"/>
  <c r="I296" i="2"/>
  <c r="M296" i="2"/>
  <c r="Q296" i="2"/>
  <c r="D295" i="2"/>
  <c r="C296" i="2"/>
  <c r="B297" i="2"/>
  <c r="D296" i="2" l="1"/>
  <c r="H297" i="2"/>
  <c r="L297" i="2"/>
  <c r="P297" i="2"/>
  <c r="I297" i="2"/>
  <c r="M297" i="2"/>
  <c r="Q297" i="2"/>
  <c r="F297" i="2"/>
  <c r="J297" i="2"/>
  <c r="N297" i="2"/>
  <c r="R297" i="2"/>
  <c r="K297" i="2"/>
  <c r="O297" i="2"/>
  <c r="S297" i="2"/>
  <c r="G297" i="2"/>
  <c r="C297" i="2"/>
  <c r="B298" i="2"/>
  <c r="F298" i="2" l="1"/>
  <c r="J298" i="2"/>
  <c r="N298" i="2"/>
  <c r="R298" i="2"/>
  <c r="G298" i="2"/>
  <c r="K298" i="2"/>
  <c r="O298" i="2"/>
  <c r="S298" i="2"/>
  <c r="H298" i="2"/>
  <c r="L298" i="2"/>
  <c r="P298" i="2"/>
  <c r="M298" i="2"/>
  <c r="Q298" i="2"/>
  <c r="I298" i="2"/>
  <c r="D297" i="2"/>
  <c r="C298" i="2"/>
  <c r="B299" i="2"/>
  <c r="H299" i="2" l="1"/>
  <c r="L299" i="2"/>
  <c r="P299" i="2"/>
  <c r="I299" i="2"/>
  <c r="M299" i="2"/>
  <c r="Q299" i="2"/>
  <c r="F299" i="2"/>
  <c r="J299" i="2"/>
  <c r="N299" i="2"/>
  <c r="R299" i="2"/>
  <c r="O299" i="2"/>
  <c r="S299" i="2"/>
  <c r="G299" i="2"/>
  <c r="K299" i="2"/>
  <c r="D298" i="2"/>
  <c r="C299" i="2"/>
  <c r="B300" i="2"/>
  <c r="F300" i="2" l="1"/>
  <c r="J300" i="2"/>
  <c r="N300" i="2"/>
  <c r="R300" i="2"/>
  <c r="G300" i="2"/>
  <c r="K300" i="2"/>
  <c r="O300" i="2"/>
  <c r="S300" i="2"/>
  <c r="H300" i="2"/>
  <c r="L300" i="2"/>
  <c r="P300" i="2"/>
  <c r="Q300" i="2"/>
  <c r="I300" i="2"/>
  <c r="M300" i="2"/>
  <c r="D299" i="2"/>
  <c r="C300" i="2"/>
  <c r="B301" i="2"/>
  <c r="H301" i="2" l="1"/>
  <c r="L301" i="2"/>
  <c r="P301" i="2"/>
  <c r="I301" i="2"/>
  <c r="M301" i="2"/>
  <c r="Q301" i="2"/>
  <c r="F301" i="2"/>
  <c r="J301" i="2"/>
  <c r="N301" i="2"/>
  <c r="R301" i="2"/>
  <c r="S301" i="2"/>
  <c r="G301" i="2"/>
  <c r="K301" i="2"/>
  <c r="O301" i="2"/>
  <c r="D300" i="2"/>
  <c r="C301" i="2"/>
  <c r="B302" i="2"/>
  <c r="F302" i="2" l="1"/>
  <c r="J302" i="2"/>
  <c r="N302" i="2"/>
  <c r="R302" i="2"/>
  <c r="G302" i="2"/>
  <c r="K302" i="2"/>
  <c r="O302" i="2"/>
  <c r="S302" i="2"/>
  <c r="H302" i="2"/>
  <c r="L302" i="2"/>
  <c r="P302" i="2"/>
  <c r="I302" i="2"/>
  <c r="M302" i="2"/>
  <c r="Q302" i="2"/>
  <c r="D301" i="2"/>
  <c r="C302" i="2"/>
  <c r="B303" i="2"/>
  <c r="H303" i="2" l="1"/>
  <c r="L303" i="2"/>
  <c r="P303" i="2"/>
  <c r="I303" i="2"/>
  <c r="M303" i="2"/>
  <c r="Q303" i="2"/>
  <c r="F303" i="2"/>
  <c r="J303" i="2"/>
  <c r="N303" i="2"/>
  <c r="R303" i="2"/>
  <c r="G303" i="2"/>
  <c r="K303" i="2"/>
  <c r="O303" i="2"/>
  <c r="S303" i="2"/>
  <c r="C303" i="2"/>
  <c r="B304" i="2"/>
  <c r="D302" i="2"/>
  <c r="F304" i="2" l="1"/>
  <c r="J304" i="2"/>
  <c r="N304" i="2"/>
  <c r="R304" i="2"/>
  <c r="G304" i="2"/>
  <c r="K304" i="2"/>
  <c r="O304" i="2"/>
  <c r="S304" i="2"/>
  <c r="H304" i="2"/>
  <c r="L304" i="2"/>
  <c r="P304" i="2"/>
  <c r="I304" i="2"/>
  <c r="M304" i="2"/>
  <c r="Q304" i="2"/>
  <c r="D303" i="2"/>
  <c r="C304" i="2"/>
  <c r="B305" i="2"/>
  <c r="H305" i="2" l="1"/>
  <c r="L305" i="2"/>
  <c r="P305" i="2"/>
  <c r="I305" i="2"/>
  <c r="M305" i="2"/>
  <c r="Q305" i="2"/>
  <c r="F305" i="2"/>
  <c r="J305" i="2"/>
  <c r="N305" i="2"/>
  <c r="R305" i="2"/>
  <c r="K305" i="2"/>
  <c r="O305" i="2"/>
  <c r="S305" i="2"/>
  <c r="G305" i="2"/>
  <c r="C305" i="2"/>
  <c r="B306" i="2"/>
  <c r="D304" i="2"/>
  <c r="F306" i="2" l="1"/>
  <c r="J306" i="2"/>
  <c r="N306" i="2"/>
  <c r="R306" i="2"/>
  <c r="G306" i="2"/>
  <c r="K306" i="2"/>
  <c r="O306" i="2"/>
  <c r="S306" i="2"/>
  <c r="H306" i="2"/>
  <c r="L306" i="2"/>
  <c r="P306" i="2"/>
  <c r="M306" i="2"/>
  <c r="Q306" i="2"/>
  <c r="I306" i="2"/>
  <c r="D305" i="2"/>
  <c r="C306" i="2"/>
  <c r="B307" i="2"/>
  <c r="H307" i="2" l="1"/>
  <c r="L307" i="2"/>
  <c r="P307" i="2"/>
  <c r="I307" i="2"/>
  <c r="M307" i="2"/>
  <c r="Q307" i="2"/>
  <c r="F307" i="2"/>
  <c r="J307" i="2"/>
  <c r="N307" i="2"/>
  <c r="R307" i="2"/>
  <c r="O307" i="2"/>
  <c r="S307" i="2"/>
  <c r="G307" i="2"/>
  <c r="K307" i="2"/>
  <c r="D306" i="2"/>
  <c r="C307" i="2"/>
  <c r="B308" i="2"/>
  <c r="F308" i="2" l="1"/>
  <c r="J308" i="2"/>
  <c r="N308" i="2"/>
  <c r="R308" i="2"/>
  <c r="G308" i="2"/>
  <c r="K308" i="2"/>
  <c r="O308" i="2"/>
  <c r="S308" i="2"/>
  <c r="H308" i="2"/>
  <c r="L308" i="2"/>
  <c r="P308" i="2"/>
  <c r="Q308" i="2"/>
  <c r="I308" i="2"/>
  <c r="M308" i="2"/>
  <c r="D307" i="2"/>
  <c r="C308" i="2"/>
  <c r="B309" i="2"/>
  <c r="H309" i="2" l="1"/>
  <c r="L309" i="2"/>
  <c r="P309" i="2"/>
  <c r="I309" i="2"/>
  <c r="M309" i="2"/>
  <c r="Q309" i="2"/>
  <c r="F309" i="2"/>
  <c r="J309" i="2"/>
  <c r="N309" i="2"/>
  <c r="R309" i="2"/>
  <c r="S309" i="2"/>
  <c r="G309" i="2"/>
  <c r="K309" i="2"/>
  <c r="O309" i="2"/>
  <c r="C309" i="2"/>
  <c r="B310" i="2"/>
  <c r="D308" i="2"/>
  <c r="F310" i="2" l="1"/>
  <c r="J310" i="2"/>
  <c r="N310" i="2"/>
  <c r="R310" i="2"/>
  <c r="G310" i="2"/>
  <c r="K310" i="2"/>
  <c r="O310" i="2"/>
  <c r="S310" i="2"/>
  <c r="H310" i="2"/>
  <c r="L310" i="2"/>
  <c r="P310" i="2"/>
  <c r="I310" i="2"/>
  <c r="M310" i="2"/>
  <c r="Q310" i="2"/>
  <c r="D309" i="2"/>
  <c r="C310" i="2"/>
  <c r="B311" i="2"/>
  <c r="H311" i="2" l="1"/>
  <c r="L311" i="2"/>
  <c r="P311" i="2"/>
  <c r="I311" i="2"/>
  <c r="M311" i="2"/>
  <c r="Q311" i="2"/>
  <c r="F311" i="2"/>
  <c r="J311" i="2"/>
  <c r="N311" i="2"/>
  <c r="R311" i="2"/>
  <c r="G311" i="2"/>
  <c r="K311" i="2"/>
  <c r="O311" i="2"/>
  <c r="S311" i="2"/>
  <c r="D310" i="2"/>
  <c r="C311" i="2"/>
  <c r="B312" i="2"/>
  <c r="F312" i="2" l="1"/>
  <c r="J312" i="2"/>
  <c r="N312" i="2"/>
  <c r="R312" i="2"/>
  <c r="G312" i="2"/>
  <c r="K312" i="2"/>
  <c r="O312" i="2"/>
  <c r="S312" i="2"/>
  <c r="H312" i="2"/>
  <c r="L312" i="2"/>
  <c r="P312" i="2"/>
  <c r="I312" i="2"/>
  <c r="M312" i="2"/>
  <c r="Q312" i="2"/>
  <c r="D311" i="2"/>
  <c r="C312" i="2"/>
  <c r="B313" i="2"/>
  <c r="H313" i="2" l="1"/>
  <c r="L313" i="2"/>
  <c r="P313" i="2"/>
  <c r="I313" i="2"/>
  <c r="M313" i="2"/>
  <c r="Q313" i="2"/>
  <c r="F313" i="2"/>
  <c r="J313" i="2"/>
  <c r="N313" i="2"/>
  <c r="R313" i="2"/>
  <c r="K313" i="2"/>
  <c r="O313" i="2"/>
  <c r="S313" i="2"/>
  <c r="G313" i="2"/>
  <c r="D312" i="2"/>
  <c r="C313" i="2"/>
  <c r="B314" i="2"/>
  <c r="F314" i="2" l="1"/>
  <c r="J314" i="2"/>
  <c r="N314" i="2"/>
  <c r="R314" i="2"/>
  <c r="G314" i="2"/>
  <c r="K314" i="2"/>
  <c r="O314" i="2"/>
  <c r="S314" i="2"/>
  <c r="H314" i="2"/>
  <c r="L314" i="2"/>
  <c r="P314" i="2"/>
  <c r="M314" i="2"/>
  <c r="Q314" i="2"/>
  <c r="I314" i="2"/>
  <c r="D313" i="2"/>
  <c r="C314" i="2"/>
  <c r="B315" i="2"/>
  <c r="H315" i="2" l="1"/>
  <c r="L315" i="2"/>
  <c r="P315" i="2"/>
  <c r="I315" i="2"/>
  <c r="M315" i="2"/>
  <c r="Q315" i="2"/>
  <c r="F315" i="2"/>
  <c r="J315" i="2"/>
  <c r="N315" i="2"/>
  <c r="R315" i="2"/>
  <c r="O315" i="2"/>
  <c r="S315" i="2"/>
  <c r="G315" i="2"/>
  <c r="K315" i="2"/>
  <c r="D314" i="2"/>
  <c r="C315" i="2"/>
  <c r="B316" i="2"/>
  <c r="F316" i="2" l="1"/>
  <c r="J316" i="2"/>
  <c r="N316" i="2"/>
  <c r="R316" i="2"/>
  <c r="G316" i="2"/>
  <c r="K316" i="2"/>
  <c r="H316" i="2"/>
  <c r="L316" i="2"/>
  <c r="P316" i="2"/>
  <c r="O316" i="2"/>
  <c r="Q316" i="2"/>
  <c r="I316" i="2"/>
  <c r="S316" i="2"/>
  <c r="M316" i="2"/>
  <c r="C316" i="2"/>
  <c r="B317" i="2"/>
  <c r="D315" i="2"/>
  <c r="H317" i="2" l="1"/>
  <c r="L317" i="2"/>
  <c r="P317" i="2"/>
  <c r="F317" i="2"/>
  <c r="J317" i="2"/>
  <c r="N317" i="2"/>
  <c r="R317" i="2"/>
  <c r="I317" i="2"/>
  <c r="Q317" i="2"/>
  <c r="K317" i="2"/>
  <c r="S317" i="2"/>
  <c r="M317" i="2"/>
  <c r="G317" i="2"/>
  <c r="O317" i="2"/>
  <c r="D316" i="2"/>
  <c r="C317" i="2"/>
  <c r="B318" i="2"/>
  <c r="D317" i="2" l="1"/>
  <c r="F318" i="2"/>
  <c r="J318" i="2"/>
  <c r="N318" i="2"/>
  <c r="R318" i="2"/>
  <c r="H318" i="2"/>
  <c r="L318" i="2"/>
  <c r="P318" i="2"/>
  <c r="K318" i="2"/>
  <c r="S318" i="2"/>
  <c r="M318" i="2"/>
  <c r="G318" i="2"/>
  <c r="O318" i="2"/>
  <c r="I318" i="2"/>
  <c r="Q318" i="2"/>
  <c r="C318" i="2"/>
  <c r="B319" i="2"/>
  <c r="H319" i="2" l="1"/>
  <c r="L319" i="2"/>
  <c r="P319" i="2"/>
  <c r="F319" i="2"/>
  <c r="J319" i="2"/>
  <c r="N319" i="2"/>
  <c r="R319" i="2"/>
  <c r="M319" i="2"/>
  <c r="G319" i="2"/>
  <c r="O319" i="2"/>
  <c r="I319" i="2"/>
  <c r="Q319" i="2"/>
  <c r="K319" i="2"/>
  <c r="S319" i="2"/>
  <c r="C319" i="2"/>
  <c r="B320" i="2"/>
  <c r="D318" i="2"/>
  <c r="F320" i="2" l="1"/>
  <c r="J320" i="2"/>
  <c r="N320" i="2"/>
  <c r="R320" i="2"/>
  <c r="H320" i="2"/>
  <c r="L320" i="2"/>
  <c r="P320" i="2"/>
  <c r="G320" i="2"/>
  <c r="O320" i="2"/>
  <c r="I320" i="2"/>
  <c r="Q320" i="2"/>
  <c r="K320" i="2"/>
  <c r="S320" i="2"/>
  <c r="M320" i="2"/>
  <c r="D319" i="2"/>
  <c r="C320" i="2"/>
  <c r="B321" i="2"/>
  <c r="H321" i="2" l="1"/>
  <c r="L321" i="2"/>
  <c r="P321" i="2"/>
  <c r="F321" i="2"/>
  <c r="J321" i="2"/>
  <c r="N321" i="2"/>
  <c r="R321" i="2"/>
  <c r="I321" i="2"/>
  <c r="Q321" i="2"/>
  <c r="K321" i="2"/>
  <c r="S321" i="2"/>
  <c r="M321" i="2"/>
  <c r="O321" i="2"/>
  <c r="G321" i="2"/>
  <c r="C321" i="2"/>
  <c r="B322" i="2"/>
  <c r="D320" i="2"/>
  <c r="H322" i="2" l="1"/>
  <c r="L322" i="2"/>
  <c r="I322" i="2"/>
  <c r="N322" i="2"/>
  <c r="R322" i="2"/>
  <c r="J322" i="2"/>
  <c r="O322" i="2"/>
  <c r="S322" i="2"/>
  <c r="F322" i="2"/>
  <c r="K322" i="2"/>
  <c r="P322" i="2"/>
  <c r="G322" i="2"/>
  <c r="M322" i="2"/>
  <c r="Q322" i="2"/>
  <c r="C322" i="2"/>
  <c r="B323" i="2"/>
  <c r="D321" i="2"/>
  <c r="H323" i="2" l="1"/>
  <c r="L323" i="2"/>
  <c r="P323" i="2"/>
  <c r="I323" i="2"/>
  <c r="M323" i="2"/>
  <c r="Q323" i="2"/>
  <c r="F323" i="2"/>
  <c r="J323" i="2"/>
  <c r="N323" i="2"/>
  <c r="R323" i="2"/>
  <c r="G323" i="2"/>
  <c r="K323" i="2"/>
  <c r="O323" i="2"/>
  <c r="S323" i="2"/>
  <c r="C323" i="2"/>
  <c r="B324" i="2"/>
  <c r="D322" i="2"/>
  <c r="D323" i="2" l="1"/>
  <c r="F324" i="2"/>
  <c r="J324" i="2"/>
  <c r="N324" i="2"/>
  <c r="R324" i="2"/>
  <c r="G324" i="2"/>
  <c r="K324" i="2"/>
  <c r="O324" i="2"/>
  <c r="S324" i="2"/>
  <c r="H324" i="2"/>
  <c r="L324" i="2"/>
  <c r="P324" i="2"/>
  <c r="I324" i="2"/>
  <c r="M324" i="2"/>
  <c r="Q324" i="2"/>
  <c r="C324" i="2"/>
  <c r="B325" i="2"/>
  <c r="H325" i="2" l="1"/>
  <c r="L325" i="2"/>
  <c r="P325" i="2"/>
  <c r="I325" i="2"/>
  <c r="M325" i="2"/>
  <c r="Q325" i="2"/>
  <c r="F325" i="2"/>
  <c r="J325" i="2"/>
  <c r="N325" i="2"/>
  <c r="R325" i="2"/>
  <c r="K325" i="2"/>
  <c r="O325" i="2"/>
  <c r="S325" i="2"/>
  <c r="G325" i="2"/>
  <c r="D324" i="2"/>
  <c r="C325" i="2"/>
  <c r="B326" i="2"/>
  <c r="F326" i="2" l="1"/>
  <c r="J326" i="2"/>
  <c r="N326" i="2"/>
  <c r="R326" i="2"/>
  <c r="G326" i="2"/>
  <c r="K326" i="2"/>
  <c r="O326" i="2"/>
  <c r="S326" i="2"/>
  <c r="H326" i="2"/>
  <c r="L326" i="2"/>
  <c r="P326" i="2"/>
  <c r="M326" i="2"/>
  <c r="Q326" i="2"/>
  <c r="I326" i="2"/>
  <c r="C326" i="2"/>
  <c r="B327" i="2"/>
  <c r="D325" i="2"/>
  <c r="H327" i="2" l="1"/>
  <c r="L327" i="2"/>
  <c r="P327" i="2"/>
  <c r="I327" i="2"/>
  <c r="M327" i="2"/>
  <c r="Q327" i="2"/>
  <c r="F327" i="2"/>
  <c r="J327" i="2"/>
  <c r="N327" i="2"/>
  <c r="R327" i="2"/>
  <c r="O327" i="2"/>
  <c r="S327" i="2"/>
  <c r="G327" i="2"/>
  <c r="K327" i="2"/>
  <c r="D326" i="2"/>
  <c r="C327" i="2"/>
  <c r="B328" i="2"/>
  <c r="F328" i="2" l="1"/>
  <c r="J328" i="2"/>
  <c r="N328" i="2"/>
  <c r="R328" i="2"/>
  <c r="G328" i="2"/>
  <c r="K328" i="2"/>
  <c r="O328" i="2"/>
  <c r="S328" i="2"/>
  <c r="H328" i="2"/>
  <c r="L328" i="2"/>
  <c r="P328" i="2"/>
  <c r="Q328" i="2"/>
  <c r="I328" i="2"/>
  <c r="M328" i="2"/>
  <c r="D327" i="2"/>
  <c r="C328" i="2"/>
  <c r="B329" i="2"/>
  <c r="H329" i="2" l="1"/>
  <c r="L329" i="2"/>
  <c r="P329" i="2"/>
  <c r="I329" i="2"/>
  <c r="M329" i="2"/>
  <c r="Q329" i="2"/>
  <c r="F329" i="2"/>
  <c r="J329" i="2"/>
  <c r="N329" i="2"/>
  <c r="R329" i="2"/>
  <c r="S329" i="2"/>
  <c r="G329" i="2"/>
  <c r="K329" i="2"/>
  <c r="O329" i="2"/>
  <c r="D328" i="2"/>
  <c r="C329" i="2"/>
  <c r="B330" i="2"/>
  <c r="F330" i="2" l="1"/>
  <c r="J330" i="2"/>
  <c r="N330" i="2"/>
  <c r="R330" i="2"/>
  <c r="G330" i="2"/>
  <c r="K330" i="2"/>
  <c r="O330" i="2"/>
  <c r="S330" i="2"/>
  <c r="H330" i="2"/>
  <c r="L330" i="2"/>
  <c r="P330" i="2"/>
  <c r="I330" i="2"/>
  <c r="M330" i="2"/>
  <c r="Q330" i="2"/>
  <c r="D329" i="2"/>
  <c r="C330" i="2"/>
  <c r="B331" i="2"/>
  <c r="H331" i="2" l="1"/>
  <c r="L331" i="2"/>
  <c r="P331" i="2"/>
  <c r="I331" i="2"/>
  <c r="M331" i="2"/>
  <c r="Q331" i="2"/>
  <c r="F331" i="2"/>
  <c r="J331" i="2"/>
  <c r="N331" i="2"/>
  <c r="R331" i="2"/>
  <c r="G331" i="2"/>
  <c r="K331" i="2"/>
  <c r="O331" i="2"/>
  <c r="S331" i="2"/>
  <c r="D330" i="2"/>
  <c r="C331" i="2"/>
  <c r="B332" i="2"/>
  <c r="F332" i="2" l="1"/>
  <c r="J332" i="2"/>
  <c r="N332" i="2"/>
  <c r="R332" i="2"/>
  <c r="G332" i="2"/>
  <c r="K332" i="2"/>
  <c r="O332" i="2"/>
  <c r="S332" i="2"/>
  <c r="H332" i="2"/>
  <c r="L332" i="2"/>
  <c r="P332" i="2"/>
  <c r="I332" i="2"/>
  <c r="M332" i="2"/>
  <c r="Q332" i="2"/>
  <c r="D331" i="2"/>
  <c r="C332" i="2"/>
  <c r="B333" i="2"/>
  <c r="H333" i="2" l="1"/>
  <c r="L333" i="2"/>
  <c r="P333" i="2"/>
  <c r="I333" i="2"/>
  <c r="M333" i="2"/>
  <c r="Q333" i="2"/>
  <c r="F333" i="2"/>
  <c r="J333" i="2"/>
  <c r="N333" i="2"/>
  <c r="R333" i="2"/>
  <c r="K333" i="2"/>
  <c r="O333" i="2"/>
  <c r="S333" i="2"/>
  <c r="G333" i="2"/>
  <c r="C333" i="2"/>
  <c r="B334" i="2"/>
  <c r="D332" i="2"/>
  <c r="F334" i="2" l="1"/>
  <c r="J334" i="2"/>
  <c r="N334" i="2"/>
  <c r="R334" i="2"/>
  <c r="G334" i="2"/>
  <c r="K334" i="2"/>
  <c r="O334" i="2"/>
  <c r="S334" i="2"/>
  <c r="H334" i="2"/>
  <c r="L334" i="2"/>
  <c r="P334" i="2"/>
  <c r="M334" i="2"/>
  <c r="Q334" i="2"/>
  <c r="I334" i="2"/>
  <c r="D333" i="2"/>
  <c r="C334" i="2"/>
  <c r="B335" i="2"/>
  <c r="H335" i="2" l="1"/>
  <c r="L335" i="2"/>
  <c r="P335" i="2"/>
  <c r="I335" i="2"/>
  <c r="M335" i="2"/>
  <c r="Q335" i="2"/>
  <c r="F335" i="2"/>
  <c r="J335" i="2"/>
  <c r="N335" i="2"/>
  <c r="R335" i="2"/>
  <c r="O335" i="2"/>
  <c r="S335" i="2"/>
  <c r="G335" i="2"/>
  <c r="K335" i="2"/>
  <c r="C335" i="2"/>
  <c r="B336" i="2"/>
  <c r="D334" i="2"/>
  <c r="F336" i="2" l="1"/>
  <c r="J336" i="2"/>
  <c r="N336" i="2"/>
  <c r="R336" i="2"/>
  <c r="G336" i="2"/>
  <c r="K336" i="2"/>
  <c r="O336" i="2"/>
  <c r="S336" i="2"/>
  <c r="H336" i="2"/>
  <c r="L336" i="2"/>
  <c r="P336" i="2"/>
  <c r="Q336" i="2"/>
  <c r="I336" i="2"/>
  <c r="M336" i="2"/>
  <c r="D335" i="2"/>
  <c r="C336" i="2"/>
  <c r="B337" i="2"/>
  <c r="H337" i="2" l="1"/>
  <c r="L337" i="2"/>
  <c r="P337" i="2"/>
  <c r="I337" i="2"/>
  <c r="M337" i="2"/>
  <c r="Q337" i="2"/>
  <c r="F337" i="2"/>
  <c r="J337" i="2"/>
  <c r="N337" i="2"/>
  <c r="R337" i="2"/>
  <c r="S337" i="2"/>
  <c r="G337" i="2"/>
  <c r="K337" i="2"/>
  <c r="O337" i="2"/>
  <c r="D336" i="2"/>
  <c r="C337" i="2"/>
  <c r="B338" i="2"/>
  <c r="F338" i="2" l="1"/>
  <c r="J338" i="2"/>
  <c r="N338" i="2"/>
  <c r="R338" i="2"/>
  <c r="G338" i="2"/>
  <c r="K338" i="2"/>
  <c r="O338" i="2"/>
  <c r="S338" i="2"/>
  <c r="H338" i="2"/>
  <c r="L338" i="2"/>
  <c r="P338" i="2"/>
  <c r="I338" i="2"/>
  <c r="M338" i="2"/>
  <c r="Q338" i="2"/>
  <c r="C338" i="2"/>
  <c r="B339" i="2"/>
  <c r="D337" i="2"/>
  <c r="H339" i="2" l="1"/>
  <c r="L339" i="2"/>
  <c r="P339" i="2"/>
  <c r="I339" i="2"/>
  <c r="M339" i="2"/>
  <c r="Q339" i="2"/>
  <c r="F339" i="2"/>
  <c r="J339" i="2"/>
  <c r="N339" i="2"/>
  <c r="R339" i="2"/>
  <c r="G339" i="2"/>
  <c r="K339" i="2"/>
  <c r="O339" i="2"/>
  <c r="S339" i="2"/>
  <c r="D338" i="2"/>
  <c r="C339" i="2"/>
  <c r="B340" i="2"/>
  <c r="F340" i="2" l="1"/>
  <c r="J340" i="2"/>
  <c r="N340" i="2"/>
  <c r="R340" i="2"/>
  <c r="G340" i="2"/>
  <c r="K340" i="2"/>
  <c r="O340" i="2"/>
  <c r="S340" i="2"/>
  <c r="H340" i="2"/>
  <c r="L340" i="2"/>
  <c r="P340" i="2"/>
  <c r="I340" i="2"/>
  <c r="M340" i="2"/>
  <c r="Q340" i="2"/>
  <c r="D339" i="2"/>
  <c r="C340" i="2"/>
  <c r="B341" i="2"/>
  <c r="H341" i="2" l="1"/>
  <c r="L341" i="2"/>
  <c r="P341" i="2"/>
  <c r="I341" i="2"/>
  <c r="M341" i="2"/>
  <c r="Q341" i="2"/>
  <c r="F341" i="2"/>
  <c r="J341" i="2"/>
  <c r="N341" i="2"/>
  <c r="R341" i="2"/>
  <c r="K341" i="2"/>
  <c r="O341" i="2"/>
  <c r="S341" i="2"/>
  <c r="G341" i="2"/>
  <c r="C341" i="2"/>
  <c r="B342" i="2"/>
  <c r="D340" i="2"/>
  <c r="F342" i="2" l="1"/>
  <c r="J342" i="2"/>
  <c r="N342" i="2"/>
  <c r="R342" i="2"/>
  <c r="G342" i="2"/>
  <c r="K342" i="2"/>
  <c r="O342" i="2"/>
  <c r="S342" i="2"/>
  <c r="H342" i="2"/>
  <c r="L342" i="2"/>
  <c r="P342" i="2"/>
  <c r="M342" i="2"/>
  <c r="Q342" i="2"/>
  <c r="I342" i="2"/>
  <c r="C342" i="2"/>
  <c r="B343" i="2"/>
  <c r="D341" i="2"/>
  <c r="H343" i="2" l="1"/>
  <c r="L343" i="2"/>
  <c r="P343" i="2"/>
  <c r="I343" i="2"/>
  <c r="M343" i="2"/>
  <c r="Q343" i="2"/>
  <c r="F343" i="2"/>
  <c r="J343" i="2"/>
  <c r="N343" i="2"/>
  <c r="R343" i="2"/>
  <c r="O343" i="2"/>
  <c r="S343" i="2"/>
  <c r="G343" i="2"/>
  <c r="K343" i="2"/>
  <c r="C343" i="2"/>
  <c r="B344" i="2"/>
  <c r="D342" i="2"/>
  <c r="F344" i="2" l="1"/>
  <c r="J344" i="2"/>
  <c r="N344" i="2"/>
  <c r="R344" i="2"/>
  <c r="G344" i="2"/>
  <c r="K344" i="2"/>
  <c r="O344" i="2"/>
  <c r="S344" i="2"/>
  <c r="H344" i="2"/>
  <c r="L344" i="2"/>
  <c r="P344" i="2"/>
  <c r="Q344" i="2"/>
  <c r="I344" i="2"/>
  <c r="M344" i="2"/>
  <c r="D343" i="2"/>
  <c r="C344" i="2"/>
  <c r="B345" i="2"/>
  <c r="H345" i="2" l="1"/>
  <c r="L345" i="2"/>
  <c r="P345" i="2"/>
  <c r="I345" i="2"/>
  <c r="M345" i="2"/>
  <c r="Q345" i="2"/>
  <c r="F345" i="2"/>
  <c r="J345" i="2"/>
  <c r="N345" i="2"/>
  <c r="R345" i="2"/>
  <c r="S345" i="2"/>
  <c r="G345" i="2"/>
  <c r="K345" i="2"/>
  <c r="O345" i="2"/>
  <c r="D344" i="2"/>
  <c r="C345" i="2"/>
  <c r="B346" i="2"/>
  <c r="F346" i="2" l="1"/>
  <c r="J346" i="2"/>
  <c r="N346" i="2"/>
  <c r="R346" i="2"/>
  <c r="G346" i="2"/>
  <c r="K346" i="2"/>
  <c r="O346" i="2"/>
  <c r="S346" i="2"/>
  <c r="H346" i="2"/>
  <c r="L346" i="2"/>
  <c r="P346" i="2"/>
  <c r="I346" i="2"/>
  <c r="M346" i="2"/>
  <c r="Q346" i="2"/>
  <c r="D345" i="2"/>
  <c r="C346" i="2"/>
  <c r="B347" i="2"/>
  <c r="H347" i="2" l="1"/>
  <c r="L347" i="2"/>
  <c r="P347" i="2"/>
  <c r="I347" i="2"/>
  <c r="M347" i="2"/>
  <c r="Q347" i="2"/>
  <c r="F347" i="2"/>
  <c r="J347" i="2"/>
  <c r="N347" i="2"/>
  <c r="R347" i="2"/>
  <c r="G347" i="2"/>
  <c r="K347" i="2"/>
  <c r="O347" i="2"/>
  <c r="S347" i="2"/>
  <c r="C347" i="2"/>
  <c r="B348" i="2"/>
  <c r="D346" i="2"/>
  <c r="F348" i="2" l="1"/>
  <c r="J348" i="2"/>
  <c r="N348" i="2"/>
  <c r="R348" i="2"/>
  <c r="G348" i="2"/>
  <c r="K348" i="2"/>
  <c r="O348" i="2"/>
  <c r="S348" i="2"/>
  <c r="H348" i="2"/>
  <c r="L348" i="2"/>
  <c r="P348" i="2"/>
  <c r="I348" i="2"/>
  <c r="M348" i="2"/>
  <c r="Q348" i="2"/>
  <c r="D347" i="2"/>
  <c r="C348" i="2"/>
  <c r="B349" i="2"/>
  <c r="H349" i="2" l="1"/>
  <c r="L349" i="2"/>
  <c r="P349" i="2"/>
  <c r="I349" i="2"/>
  <c r="M349" i="2"/>
  <c r="Q349" i="2"/>
  <c r="F349" i="2"/>
  <c r="J349" i="2"/>
  <c r="N349" i="2"/>
  <c r="R349" i="2"/>
  <c r="K349" i="2"/>
  <c r="O349" i="2"/>
  <c r="S349" i="2"/>
  <c r="G349" i="2"/>
  <c r="D348" i="2"/>
  <c r="C349" i="2"/>
  <c r="B350" i="2"/>
  <c r="F350" i="2" l="1"/>
  <c r="J350" i="2"/>
  <c r="N350" i="2"/>
  <c r="R350" i="2"/>
  <c r="G350" i="2"/>
  <c r="K350" i="2"/>
  <c r="O350" i="2"/>
  <c r="S350" i="2"/>
  <c r="H350" i="2"/>
  <c r="L350" i="2"/>
  <c r="P350" i="2"/>
  <c r="M350" i="2"/>
  <c r="Q350" i="2"/>
  <c r="I350" i="2"/>
  <c r="D349" i="2"/>
  <c r="C350" i="2"/>
  <c r="B351" i="2"/>
  <c r="H351" i="2" l="1"/>
  <c r="L351" i="2"/>
  <c r="P351" i="2"/>
  <c r="I351" i="2"/>
  <c r="M351" i="2"/>
  <c r="Q351" i="2"/>
  <c r="F351" i="2"/>
  <c r="J351" i="2"/>
  <c r="N351" i="2"/>
  <c r="R351" i="2"/>
  <c r="O351" i="2"/>
  <c r="S351" i="2"/>
  <c r="G351" i="2"/>
  <c r="K351" i="2"/>
  <c r="D350" i="2"/>
  <c r="C351" i="2"/>
  <c r="B352" i="2"/>
  <c r="F352" i="2" l="1"/>
  <c r="J352" i="2"/>
  <c r="N352" i="2"/>
  <c r="R352" i="2"/>
  <c r="G352" i="2"/>
  <c r="K352" i="2"/>
  <c r="O352" i="2"/>
  <c r="S352" i="2"/>
  <c r="H352" i="2"/>
  <c r="L352" i="2"/>
  <c r="P352" i="2"/>
  <c r="Q352" i="2"/>
  <c r="I352" i="2"/>
  <c r="M352" i="2"/>
  <c r="C352" i="2"/>
  <c r="B353" i="2"/>
  <c r="D351" i="2"/>
  <c r="H353" i="2" l="1"/>
  <c r="L353" i="2"/>
  <c r="P353" i="2"/>
  <c r="I353" i="2"/>
  <c r="M353" i="2"/>
  <c r="Q353" i="2"/>
  <c r="F353" i="2"/>
  <c r="J353" i="2"/>
  <c r="N353" i="2"/>
  <c r="R353" i="2"/>
  <c r="S353" i="2"/>
  <c r="G353" i="2"/>
  <c r="K353" i="2"/>
  <c r="O353" i="2"/>
  <c r="C353" i="2"/>
  <c r="B354" i="2"/>
  <c r="D352" i="2"/>
  <c r="F354" i="2" l="1"/>
  <c r="J354" i="2"/>
  <c r="N354" i="2"/>
  <c r="R354" i="2"/>
  <c r="G354" i="2"/>
  <c r="K354" i="2"/>
  <c r="O354" i="2"/>
  <c r="S354" i="2"/>
  <c r="H354" i="2"/>
  <c r="L354" i="2"/>
  <c r="P354" i="2"/>
  <c r="I354" i="2"/>
  <c r="M354" i="2"/>
  <c r="Q354" i="2"/>
  <c r="D353" i="2"/>
  <c r="C354" i="2"/>
  <c r="B355" i="2"/>
  <c r="D354" i="2" l="1"/>
  <c r="H355" i="2"/>
  <c r="L355" i="2"/>
  <c r="P355" i="2"/>
  <c r="I355" i="2"/>
  <c r="M355" i="2"/>
  <c r="Q355" i="2"/>
  <c r="F355" i="2"/>
  <c r="J355" i="2"/>
  <c r="N355" i="2"/>
  <c r="R355" i="2"/>
  <c r="G355" i="2"/>
  <c r="K355" i="2"/>
  <c r="O355" i="2"/>
  <c r="S355" i="2"/>
  <c r="C355" i="2"/>
  <c r="B356" i="2"/>
  <c r="F356" i="2" l="1"/>
  <c r="J356" i="2"/>
  <c r="N356" i="2"/>
  <c r="R356" i="2"/>
  <c r="G356" i="2"/>
  <c r="K356" i="2"/>
  <c r="O356" i="2"/>
  <c r="S356" i="2"/>
  <c r="H356" i="2"/>
  <c r="L356" i="2"/>
  <c r="P356" i="2"/>
  <c r="I356" i="2"/>
  <c r="M356" i="2"/>
  <c r="Q356" i="2"/>
  <c r="D355" i="2"/>
  <c r="C356" i="2"/>
  <c r="B357" i="2"/>
  <c r="H357" i="2" l="1"/>
  <c r="L357" i="2"/>
  <c r="P357" i="2"/>
  <c r="I357" i="2"/>
  <c r="M357" i="2"/>
  <c r="Q357" i="2"/>
  <c r="F357" i="2"/>
  <c r="J357" i="2"/>
  <c r="N357" i="2"/>
  <c r="R357" i="2"/>
  <c r="K357" i="2"/>
  <c r="O357" i="2"/>
  <c r="S357" i="2"/>
  <c r="G357" i="2"/>
  <c r="D356" i="2"/>
  <c r="C357" i="2"/>
  <c r="B358" i="2"/>
  <c r="F358" i="2" l="1"/>
  <c r="J358" i="2"/>
  <c r="N358" i="2"/>
  <c r="R358" i="2"/>
  <c r="G358" i="2"/>
  <c r="K358" i="2"/>
  <c r="O358" i="2"/>
  <c r="S358" i="2"/>
  <c r="H358" i="2"/>
  <c r="L358" i="2"/>
  <c r="P358" i="2"/>
  <c r="M358" i="2"/>
  <c r="Q358" i="2"/>
  <c r="I358" i="2"/>
  <c r="D357" i="2"/>
  <c r="C358" i="2"/>
  <c r="B359" i="2"/>
  <c r="H359" i="2" l="1"/>
  <c r="L359" i="2"/>
  <c r="P359" i="2"/>
  <c r="I359" i="2"/>
  <c r="M359" i="2"/>
  <c r="Q359" i="2"/>
  <c r="F359" i="2"/>
  <c r="J359" i="2"/>
  <c r="N359" i="2"/>
  <c r="R359" i="2"/>
  <c r="O359" i="2"/>
  <c r="S359" i="2"/>
  <c r="G359" i="2"/>
  <c r="K359" i="2"/>
  <c r="D358" i="2"/>
  <c r="C359" i="2"/>
  <c r="B360" i="2"/>
  <c r="F360" i="2" l="1"/>
  <c r="J360" i="2"/>
  <c r="N360" i="2"/>
  <c r="R360" i="2"/>
  <c r="G360" i="2"/>
  <c r="K360" i="2"/>
  <c r="O360" i="2"/>
  <c r="S360" i="2"/>
  <c r="H360" i="2"/>
  <c r="L360" i="2"/>
  <c r="P360" i="2"/>
  <c r="Q360" i="2"/>
  <c r="I360" i="2"/>
  <c r="M360" i="2"/>
  <c r="D359" i="2"/>
  <c r="C360" i="2"/>
  <c r="B361" i="2"/>
  <c r="H361" i="2" l="1"/>
  <c r="L361" i="2"/>
  <c r="P361" i="2"/>
  <c r="I361" i="2"/>
  <c r="M361" i="2"/>
  <c r="Q361" i="2"/>
  <c r="F361" i="2"/>
  <c r="J361" i="2"/>
  <c r="N361" i="2"/>
  <c r="R361" i="2"/>
  <c r="S361" i="2"/>
  <c r="G361" i="2"/>
  <c r="K361" i="2"/>
  <c r="O361" i="2"/>
  <c r="C361" i="2"/>
  <c r="B362" i="2"/>
  <c r="D360" i="2"/>
  <c r="F362" i="2" l="1"/>
  <c r="J362" i="2"/>
  <c r="N362" i="2"/>
  <c r="R362" i="2"/>
  <c r="G362" i="2"/>
  <c r="K362" i="2"/>
  <c r="O362" i="2"/>
  <c r="S362" i="2"/>
  <c r="H362" i="2"/>
  <c r="L362" i="2"/>
  <c r="P362" i="2"/>
  <c r="I362" i="2"/>
  <c r="M362" i="2"/>
  <c r="Q362" i="2"/>
  <c r="D361" i="2"/>
  <c r="C362" i="2"/>
  <c r="B363" i="2"/>
  <c r="H363" i="2" l="1"/>
  <c r="L363" i="2"/>
  <c r="P363" i="2"/>
  <c r="I363" i="2"/>
  <c r="M363" i="2"/>
  <c r="Q363" i="2"/>
  <c r="F363" i="2"/>
  <c r="J363" i="2"/>
  <c r="N363" i="2"/>
  <c r="R363" i="2"/>
  <c r="G363" i="2"/>
  <c r="K363" i="2"/>
  <c r="O363" i="2"/>
  <c r="S363" i="2"/>
  <c r="C363" i="2"/>
  <c r="B364" i="2"/>
  <c r="D362" i="2"/>
  <c r="F364" i="2" l="1"/>
  <c r="J364" i="2"/>
  <c r="N364" i="2"/>
  <c r="R364" i="2"/>
  <c r="G364" i="2"/>
  <c r="K364" i="2"/>
  <c r="O364" i="2"/>
  <c r="S364" i="2"/>
  <c r="H364" i="2"/>
  <c r="L364" i="2"/>
  <c r="P364" i="2"/>
  <c r="I364" i="2"/>
  <c r="M364" i="2"/>
  <c r="Q364" i="2"/>
  <c r="D363" i="2"/>
  <c r="C364" i="2"/>
  <c r="B365" i="2"/>
  <c r="H365" i="2" l="1"/>
  <c r="L365" i="2"/>
  <c r="P365" i="2"/>
  <c r="I365" i="2"/>
  <c r="M365" i="2"/>
  <c r="Q365" i="2"/>
  <c r="F365" i="2"/>
  <c r="J365" i="2"/>
  <c r="D365" i="2" s="1"/>
  <c r="N365" i="2"/>
  <c r="R365" i="2"/>
  <c r="K365" i="2"/>
  <c r="O365" i="2"/>
  <c r="S365" i="2"/>
  <c r="G365" i="2"/>
  <c r="D364" i="2"/>
  <c r="C365" i="2"/>
  <c r="B366" i="2"/>
  <c r="F366" i="2" l="1"/>
  <c r="J366" i="2"/>
  <c r="N366" i="2"/>
  <c r="R366" i="2"/>
  <c r="G366" i="2"/>
  <c r="K366" i="2"/>
  <c r="O366" i="2"/>
  <c r="S366" i="2"/>
  <c r="H366" i="2"/>
  <c r="L366" i="2"/>
  <c r="P366" i="2"/>
  <c r="M366" i="2"/>
  <c r="Q366" i="2"/>
  <c r="I366" i="2"/>
  <c r="C366" i="2"/>
  <c r="B367" i="2"/>
  <c r="H367" i="2" l="1"/>
  <c r="L367" i="2"/>
  <c r="P367" i="2"/>
  <c r="I367" i="2"/>
  <c r="M367" i="2"/>
  <c r="Q367" i="2"/>
  <c r="F367" i="2"/>
  <c r="J367" i="2"/>
  <c r="N367" i="2"/>
  <c r="R367" i="2"/>
  <c r="O367" i="2"/>
  <c r="S367" i="2"/>
  <c r="G367" i="2"/>
  <c r="K367" i="2"/>
  <c r="D366" i="2"/>
  <c r="C367" i="2"/>
  <c r="B368" i="2"/>
  <c r="F368" i="2" l="1"/>
  <c r="J368" i="2"/>
  <c r="N368" i="2"/>
  <c r="R368" i="2"/>
  <c r="G368" i="2"/>
  <c r="K368" i="2"/>
  <c r="O368" i="2"/>
  <c r="S368" i="2"/>
  <c r="H368" i="2"/>
  <c r="L368" i="2"/>
  <c r="P368" i="2"/>
  <c r="Q368" i="2"/>
  <c r="I368" i="2"/>
  <c r="M368" i="2"/>
  <c r="D367" i="2"/>
  <c r="C368" i="2"/>
  <c r="B369" i="2"/>
  <c r="H369" i="2" l="1"/>
  <c r="L369" i="2"/>
  <c r="P369" i="2"/>
  <c r="I369" i="2"/>
  <c r="M369" i="2"/>
  <c r="Q369" i="2"/>
  <c r="F369" i="2"/>
  <c r="J369" i="2"/>
  <c r="N369" i="2"/>
  <c r="R369" i="2"/>
  <c r="S369" i="2"/>
  <c r="G369" i="2"/>
  <c r="K369" i="2"/>
  <c r="O369" i="2"/>
  <c r="D368" i="2"/>
  <c r="C369" i="2"/>
  <c r="B370" i="2"/>
  <c r="F370" i="2" l="1"/>
  <c r="J370" i="2"/>
  <c r="N370" i="2"/>
  <c r="R370" i="2"/>
  <c r="G370" i="2"/>
  <c r="K370" i="2"/>
  <c r="O370" i="2"/>
  <c r="S370" i="2"/>
  <c r="H370" i="2"/>
  <c r="L370" i="2"/>
  <c r="P370" i="2"/>
  <c r="I370" i="2"/>
  <c r="M370" i="2"/>
  <c r="Q370" i="2"/>
  <c r="C370" i="2"/>
  <c r="B371" i="2"/>
  <c r="D369" i="2"/>
  <c r="H371" i="2" l="1"/>
  <c r="L371" i="2"/>
  <c r="P371" i="2"/>
  <c r="I371" i="2"/>
  <c r="M371" i="2"/>
  <c r="Q371" i="2"/>
  <c r="F371" i="2"/>
  <c r="J371" i="2"/>
  <c r="N371" i="2"/>
  <c r="R371" i="2"/>
  <c r="G371" i="2"/>
  <c r="K371" i="2"/>
  <c r="O371" i="2"/>
  <c r="S371" i="2"/>
  <c r="D370" i="2"/>
  <c r="C371" i="2"/>
  <c r="B372" i="2"/>
  <c r="F372" i="2" l="1"/>
  <c r="J372" i="2"/>
  <c r="N372" i="2"/>
  <c r="R372" i="2"/>
  <c r="G372" i="2"/>
  <c r="K372" i="2"/>
  <c r="O372" i="2"/>
  <c r="S372" i="2"/>
  <c r="H372" i="2"/>
  <c r="L372" i="2"/>
  <c r="P372" i="2"/>
  <c r="I372" i="2"/>
  <c r="M372" i="2"/>
  <c r="Q372" i="2"/>
  <c r="D371" i="2"/>
  <c r="C372" i="2"/>
  <c r="B373" i="2"/>
  <c r="D372" i="2" l="1"/>
  <c r="H373" i="2"/>
  <c r="L373" i="2"/>
  <c r="P373" i="2"/>
  <c r="I373" i="2"/>
  <c r="M373" i="2"/>
  <c r="Q373" i="2"/>
  <c r="F373" i="2"/>
  <c r="J373" i="2"/>
  <c r="N373" i="2"/>
  <c r="R373" i="2"/>
  <c r="K373" i="2"/>
  <c r="O373" i="2"/>
  <c r="S373" i="2"/>
  <c r="G373" i="2"/>
  <c r="C373" i="2"/>
  <c r="B374" i="2"/>
  <c r="F374" i="2" l="1"/>
  <c r="J374" i="2"/>
  <c r="N374" i="2"/>
  <c r="R374" i="2"/>
  <c r="G374" i="2"/>
  <c r="K374" i="2"/>
  <c r="O374" i="2"/>
  <c r="S374" i="2"/>
  <c r="H374" i="2"/>
  <c r="L374" i="2"/>
  <c r="P374" i="2"/>
  <c r="M374" i="2"/>
  <c r="Q374" i="2"/>
  <c r="I374" i="2"/>
  <c r="D373" i="2"/>
  <c r="C374" i="2"/>
  <c r="B375" i="2"/>
  <c r="H375" i="2" l="1"/>
  <c r="L375" i="2"/>
  <c r="P375" i="2"/>
  <c r="I375" i="2"/>
  <c r="M375" i="2"/>
  <c r="Q375" i="2"/>
  <c r="F375" i="2"/>
  <c r="J375" i="2"/>
  <c r="N375" i="2"/>
  <c r="R375" i="2"/>
  <c r="O375" i="2"/>
  <c r="S375" i="2"/>
  <c r="G375" i="2"/>
  <c r="K375" i="2"/>
  <c r="D374" i="2"/>
  <c r="C375" i="2"/>
  <c r="B376" i="2"/>
  <c r="F376" i="2" l="1"/>
  <c r="J376" i="2"/>
  <c r="N376" i="2"/>
  <c r="R376" i="2"/>
  <c r="G376" i="2"/>
  <c r="K376" i="2"/>
  <c r="O376" i="2"/>
  <c r="S376" i="2"/>
  <c r="H376" i="2"/>
  <c r="L376" i="2"/>
  <c r="P376" i="2"/>
  <c r="Q376" i="2"/>
  <c r="I376" i="2"/>
  <c r="M376" i="2"/>
  <c r="D375" i="2"/>
  <c r="C376" i="2"/>
  <c r="B377" i="2"/>
  <c r="H377" i="2" l="1"/>
  <c r="L377" i="2"/>
  <c r="P377" i="2"/>
  <c r="I377" i="2"/>
  <c r="M377" i="2"/>
  <c r="Q377" i="2"/>
  <c r="F377" i="2"/>
  <c r="J377" i="2"/>
  <c r="N377" i="2"/>
  <c r="R377" i="2"/>
  <c r="S377" i="2"/>
  <c r="G377" i="2"/>
  <c r="K377" i="2"/>
  <c r="O377" i="2"/>
  <c r="D376" i="2"/>
  <c r="C377" i="2"/>
  <c r="B378" i="2"/>
  <c r="D377" i="2" l="1"/>
  <c r="F378" i="2"/>
  <c r="J378" i="2"/>
  <c r="N378" i="2"/>
  <c r="R378" i="2"/>
  <c r="G378" i="2"/>
  <c r="K378" i="2"/>
  <c r="O378" i="2"/>
  <c r="S378" i="2"/>
  <c r="H378" i="2"/>
  <c r="L378" i="2"/>
  <c r="P378" i="2"/>
  <c r="I378" i="2"/>
  <c r="M378" i="2"/>
  <c r="Q378" i="2"/>
  <c r="C378" i="2"/>
  <c r="B379" i="2"/>
  <c r="H379" i="2" l="1"/>
  <c r="L379" i="2"/>
  <c r="P379" i="2"/>
  <c r="I379" i="2"/>
  <c r="M379" i="2"/>
  <c r="Q379" i="2"/>
  <c r="F379" i="2"/>
  <c r="J379" i="2"/>
  <c r="N379" i="2"/>
  <c r="R379" i="2"/>
  <c r="G379" i="2"/>
  <c r="K379" i="2"/>
  <c r="O379" i="2"/>
  <c r="S379" i="2"/>
  <c r="D378" i="2"/>
  <c r="C379" i="2"/>
  <c r="B380" i="2"/>
  <c r="F380" i="2" l="1"/>
  <c r="J380" i="2"/>
  <c r="N380" i="2"/>
  <c r="R380" i="2"/>
  <c r="G380" i="2"/>
  <c r="K380" i="2"/>
  <c r="O380" i="2"/>
  <c r="S380" i="2"/>
  <c r="H380" i="2"/>
  <c r="L380" i="2"/>
  <c r="P380" i="2"/>
  <c r="I380" i="2"/>
  <c r="M380" i="2"/>
  <c r="Q380" i="2"/>
  <c r="D379" i="2"/>
  <c r="C380" i="2"/>
  <c r="B381" i="2"/>
  <c r="H381" i="2" l="1"/>
  <c r="L381" i="2"/>
  <c r="P381" i="2"/>
  <c r="I381" i="2"/>
  <c r="M381" i="2"/>
  <c r="Q381" i="2"/>
  <c r="F381" i="2"/>
  <c r="J381" i="2"/>
  <c r="N381" i="2"/>
  <c r="R381" i="2"/>
  <c r="K381" i="2"/>
  <c r="O381" i="2"/>
  <c r="S381" i="2"/>
  <c r="G381" i="2"/>
  <c r="D380" i="2"/>
  <c r="C381" i="2"/>
  <c r="B382" i="2"/>
  <c r="F382" i="2" l="1"/>
  <c r="J382" i="2"/>
  <c r="N382" i="2"/>
  <c r="R382" i="2"/>
  <c r="G382" i="2"/>
  <c r="K382" i="2"/>
  <c r="O382" i="2"/>
  <c r="S382" i="2"/>
  <c r="H382" i="2"/>
  <c r="L382" i="2"/>
  <c r="P382" i="2"/>
  <c r="M382" i="2"/>
  <c r="Q382" i="2"/>
  <c r="I382" i="2"/>
  <c r="C382" i="2"/>
  <c r="B383" i="2"/>
  <c r="D381" i="2"/>
  <c r="H383" i="2" l="1"/>
  <c r="L383" i="2"/>
  <c r="P383" i="2"/>
  <c r="I383" i="2"/>
  <c r="M383" i="2"/>
  <c r="Q383" i="2"/>
  <c r="F383" i="2"/>
  <c r="J383" i="2"/>
  <c r="N383" i="2"/>
  <c r="R383" i="2"/>
  <c r="O383" i="2"/>
  <c r="S383" i="2"/>
  <c r="G383" i="2"/>
  <c r="K383" i="2"/>
  <c r="D382" i="2"/>
  <c r="C383" i="2"/>
  <c r="B384" i="2"/>
  <c r="F384" i="2" l="1"/>
  <c r="J384" i="2"/>
  <c r="N384" i="2"/>
  <c r="R384" i="2"/>
  <c r="G384" i="2"/>
  <c r="K384" i="2"/>
  <c r="O384" i="2"/>
  <c r="S384" i="2"/>
  <c r="H384" i="2"/>
  <c r="L384" i="2"/>
  <c r="P384" i="2"/>
  <c r="Q384" i="2"/>
  <c r="I384" i="2"/>
  <c r="M384" i="2"/>
  <c r="C384" i="2"/>
  <c r="B385" i="2"/>
  <c r="D383" i="2"/>
  <c r="H385" i="2" l="1"/>
  <c r="L385" i="2"/>
  <c r="P385" i="2"/>
  <c r="I385" i="2"/>
  <c r="M385" i="2"/>
  <c r="Q385" i="2"/>
  <c r="F385" i="2"/>
  <c r="J385" i="2"/>
  <c r="N385" i="2"/>
  <c r="R385" i="2"/>
  <c r="S385" i="2"/>
  <c r="G385" i="2"/>
  <c r="K385" i="2"/>
  <c r="O385" i="2"/>
  <c r="C385" i="2"/>
  <c r="B386" i="2"/>
  <c r="D384" i="2"/>
  <c r="F386" i="2" l="1"/>
  <c r="J386" i="2"/>
  <c r="N386" i="2"/>
  <c r="R386" i="2"/>
  <c r="G386" i="2"/>
  <c r="K386" i="2"/>
  <c r="O386" i="2"/>
  <c r="S386" i="2"/>
  <c r="H386" i="2"/>
  <c r="L386" i="2"/>
  <c r="P386" i="2"/>
  <c r="I386" i="2"/>
  <c r="M386" i="2"/>
  <c r="Q386" i="2"/>
  <c r="D385" i="2"/>
  <c r="C386" i="2"/>
  <c r="B387" i="2"/>
  <c r="H387" i="2" l="1"/>
  <c r="L387" i="2"/>
  <c r="P387" i="2"/>
  <c r="I387" i="2"/>
  <c r="M387" i="2"/>
  <c r="Q387" i="2"/>
  <c r="F387" i="2"/>
  <c r="J387" i="2"/>
  <c r="N387" i="2"/>
  <c r="R387" i="2"/>
  <c r="G387" i="2"/>
  <c r="K387" i="2"/>
  <c r="O387" i="2"/>
  <c r="S387" i="2"/>
  <c r="C387" i="2"/>
  <c r="B388" i="2"/>
  <c r="D386" i="2"/>
  <c r="F388" i="2" l="1"/>
  <c r="J388" i="2"/>
  <c r="N388" i="2"/>
  <c r="R388" i="2"/>
  <c r="G388" i="2"/>
  <c r="K388" i="2"/>
  <c r="O388" i="2"/>
  <c r="S388" i="2"/>
  <c r="H388" i="2"/>
  <c r="L388" i="2"/>
  <c r="P388" i="2"/>
  <c r="I388" i="2"/>
  <c r="M388" i="2"/>
  <c r="Q388" i="2"/>
  <c r="D387" i="2"/>
  <c r="C388" i="2"/>
  <c r="B389" i="2"/>
  <c r="H389" i="2" l="1"/>
  <c r="L389" i="2"/>
  <c r="P389" i="2"/>
  <c r="I389" i="2"/>
  <c r="M389" i="2"/>
  <c r="Q389" i="2"/>
  <c r="F389" i="2"/>
  <c r="J389" i="2"/>
  <c r="N389" i="2"/>
  <c r="R389" i="2"/>
  <c r="K389" i="2"/>
  <c r="O389" i="2"/>
  <c r="S389" i="2"/>
  <c r="G389" i="2"/>
  <c r="D388" i="2"/>
  <c r="C389" i="2"/>
  <c r="B390" i="2"/>
  <c r="F390" i="2" l="1"/>
  <c r="J390" i="2"/>
  <c r="N390" i="2"/>
  <c r="R390" i="2"/>
  <c r="G390" i="2"/>
  <c r="K390" i="2"/>
  <c r="O390" i="2"/>
  <c r="S390" i="2"/>
  <c r="H390" i="2"/>
  <c r="L390" i="2"/>
  <c r="P390" i="2"/>
  <c r="M390" i="2"/>
  <c r="Q390" i="2"/>
  <c r="I390" i="2"/>
  <c r="D389" i="2"/>
  <c r="C390" i="2"/>
  <c r="B391" i="2"/>
  <c r="H391" i="2" l="1"/>
  <c r="L391" i="2"/>
  <c r="P391" i="2"/>
  <c r="I391" i="2"/>
  <c r="M391" i="2"/>
  <c r="Q391" i="2"/>
  <c r="F391" i="2"/>
  <c r="J391" i="2"/>
  <c r="N391" i="2"/>
  <c r="R391" i="2"/>
  <c r="O391" i="2"/>
  <c r="S391" i="2"/>
  <c r="G391" i="2"/>
  <c r="K391" i="2"/>
  <c r="D390" i="2"/>
  <c r="C391" i="2"/>
  <c r="B392" i="2"/>
  <c r="F392" i="2" l="1"/>
  <c r="J392" i="2"/>
  <c r="N392" i="2"/>
  <c r="R392" i="2"/>
  <c r="G392" i="2"/>
  <c r="K392" i="2"/>
  <c r="O392" i="2"/>
  <c r="S392" i="2"/>
  <c r="H392" i="2"/>
  <c r="L392" i="2"/>
  <c r="P392" i="2"/>
  <c r="Q392" i="2"/>
  <c r="I392" i="2"/>
  <c r="M392" i="2"/>
  <c r="D391" i="2"/>
  <c r="C392" i="2"/>
  <c r="B393" i="2"/>
  <c r="H393" i="2" l="1"/>
  <c r="L393" i="2"/>
  <c r="P393" i="2"/>
  <c r="I393" i="2"/>
  <c r="M393" i="2"/>
  <c r="Q393" i="2"/>
  <c r="F393" i="2"/>
  <c r="J393" i="2"/>
  <c r="N393" i="2"/>
  <c r="R393" i="2"/>
  <c r="S393" i="2"/>
  <c r="G393" i="2"/>
  <c r="K393" i="2"/>
  <c r="O393" i="2"/>
  <c r="C393" i="2"/>
  <c r="B394" i="2"/>
  <c r="D392" i="2"/>
  <c r="F394" i="2" l="1"/>
  <c r="J394" i="2"/>
  <c r="N394" i="2"/>
  <c r="R394" i="2"/>
  <c r="G394" i="2"/>
  <c r="K394" i="2"/>
  <c r="O394" i="2"/>
  <c r="S394" i="2"/>
  <c r="H394" i="2"/>
  <c r="L394" i="2"/>
  <c r="P394" i="2"/>
  <c r="I394" i="2"/>
  <c r="M394" i="2"/>
  <c r="Q394" i="2"/>
  <c r="D393" i="2"/>
  <c r="C394" i="2"/>
  <c r="B395" i="2"/>
  <c r="H395" i="2" l="1"/>
  <c r="L395" i="2"/>
  <c r="P395" i="2"/>
  <c r="I395" i="2"/>
  <c r="M395" i="2"/>
  <c r="Q395" i="2"/>
  <c r="F395" i="2"/>
  <c r="J395" i="2"/>
  <c r="N395" i="2"/>
  <c r="R395" i="2"/>
  <c r="G395" i="2"/>
  <c r="K395" i="2"/>
  <c r="O395" i="2"/>
  <c r="S395" i="2"/>
  <c r="C395" i="2"/>
  <c r="B396" i="2"/>
  <c r="D394" i="2"/>
  <c r="F396" i="2" l="1"/>
  <c r="J396" i="2"/>
  <c r="N396" i="2"/>
  <c r="R396" i="2"/>
  <c r="G396" i="2"/>
  <c r="K396" i="2"/>
  <c r="O396" i="2"/>
  <c r="S396" i="2"/>
  <c r="H396" i="2"/>
  <c r="L396" i="2"/>
  <c r="P396" i="2"/>
  <c r="I396" i="2"/>
  <c r="M396" i="2"/>
  <c r="Q396" i="2"/>
  <c r="D395" i="2"/>
  <c r="C396" i="2"/>
  <c r="B397" i="2"/>
  <c r="H397" i="2" l="1"/>
  <c r="L397" i="2"/>
  <c r="P397" i="2"/>
  <c r="I397" i="2"/>
  <c r="M397" i="2"/>
  <c r="Q397" i="2"/>
  <c r="F397" i="2"/>
  <c r="J397" i="2"/>
  <c r="N397" i="2"/>
  <c r="R397" i="2"/>
  <c r="K397" i="2"/>
  <c r="O397" i="2"/>
  <c r="S397" i="2"/>
  <c r="G397" i="2"/>
  <c r="D396" i="2"/>
  <c r="C397" i="2"/>
  <c r="B398" i="2"/>
  <c r="F398" i="2" l="1"/>
  <c r="J398" i="2"/>
  <c r="N398" i="2"/>
  <c r="R398" i="2"/>
  <c r="G398" i="2"/>
  <c r="K398" i="2"/>
  <c r="O398" i="2"/>
  <c r="S398" i="2"/>
  <c r="H398" i="2"/>
  <c r="L398" i="2"/>
  <c r="P398" i="2"/>
  <c r="M398" i="2"/>
  <c r="Q398" i="2"/>
  <c r="I398" i="2"/>
  <c r="C398" i="2"/>
  <c r="B399" i="2"/>
  <c r="D397" i="2"/>
  <c r="H399" i="2" l="1"/>
  <c r="L399" i="2"/>
  <c r="P399" i="2"/>
  <c r="I399" i="2"/>
  <c r="M399" i="2"/>
  <c r="Q399" i="2"/>
  <c r="F399" i="2"/>
  <c r="J399" i="2"/>
  <c r="N399" i="2"/>
  <c r="R399" i="2"/>
  <c r="O399" i="2"/>
  <c r="S399" i="2"/>
  <c r="G399" i="2"/>
  <c r="K399" i="2"/>
  <c r="C399" i="2"/>
  <c r="B400" i="2"/>
  <c r="D398" i="2"/>
  <c r="F400" i="2" l="1"/>
  <c r="J400" i="2"/>
  <c r="N400" i="2"/>
  <c r="R400" i="2"/>
  <c r="G400" i="2"/>
  <c r="K400" i="2"/>
  <c r="O400" i="2"/>
  <c r="S400" i="2"/>
  <c r="H400" i="2"/>
  <c r="L400" i="2"/>
  <c r="P400" i="2"/>
  <c r="Q400" i="2"/>
  <c r="I400" i="2"/>
  <c r="M400" i="2"/>
  <c r="D399" i="2"/>
  <c r="C400" i="2"/>
  <c r="B401" i="2"/>
  <c r="D400" i="2" l="1"/>
  <c r="H401" i="2"/>
  <c r="L401" i="2"/>
  <c r="P401" i="2"/>
  <c r="I401" i="2"/>
  <c r="M401" i="2"/>
  <c r="Q401" i="2"/>
  <c r="F401" i="2"/>
  <c r="J401" i="2"/>
  <c r="N401" i="2"/>
  <c r="R401" i="2"/>
  <c r="S401" i="2"/>
  <c r="G401" i="2"/>
  <c r="K401" i="2"/>
  <c r="O401" i="2"/>
  <c r="C401" i="2"/>
  <c r="B402" i="2"/>
  <c r="F402" i="2" l="1"/>
  <c r="J402" i="2"/>
  <c r="N402" i="2"/>
  <c r="R402" i="2"/>
  <c r="G402" i="2"/>
  <c r="K402" i="2"/>
  <c r="O402" i="2"/>
  <c r="S402" i="2"/>
  <c r="H402" i="2"/>
  <c r="L402" i="2"/>
  <c r="P402" i="2"/>
  <c r="I402" i="2"/>
  <c r="M402" i="2"/>
  <c r="Q402" i="2"/>
  <c r="C402" i="2"/>
  <c r="B403" i="2"/>
  <c r="D401" i="2"/>
  <c r="H403" i="2" l="1"/>
  <c r="L403" i="2"/>
  <c r="P403" i="2"/>
  <c r="I403" i="2"/>
  <c r="M403" i="2"/>
  <c r="Q403" i="2"/>
  <c r="F403" i="2"/>
  <c r="J403" i="2"/>
  <c r="N403" i="2"/>
  <c r="R403" i="2"/>
  <c r="G403" i="2"/>
  <c r="K403" i="2"/>
  <c r="O403" i="2"/>
  <c r="S403" i="2"/>
  <c r="C403" i="2"/>
  <c r="B404" i="2"/>
  <c r="D402" i="2"/>
  <c r="F404" i="2" l="1"/>
  <c r="J404" i="2"/>
  <c r="N404" i="2"/>
  <c r="R404" i="2"/>
  <c r="G404" i="2"/>
  <c r="K404" i="2"/>
  <c r="O404" i="2"/>
  <c r="S404" i="2"/>
  <c r="H404" i="2"/>
  <c r="L404" i="2"/>
  <c r="P404" i="2"/>
  <c r="I404" i="2"/>
  <c r="M404" i="2"/>
  <c r="Q404" i="2"/>
  <c r="C404" i="2"/>
  <c r="B405" i="2"/>
  <c r="D403" i="2"/>
  <c r="H405" i="2" l="1"/>
  <c r="L405" i="2"/>
  <c r="P405" i="2"/>
  <c r="I405" i="2"/>
  <c r="M405" i="2"/>
  <c r="Q405" i="2"/>
  <c r="F405" i="2"/>
  <c r="J405" i="2"/>
  <c r="N405" i="2"/>
  <c r="R405" i="2"/>
  <c r="K405" i="2"/>
  <c r="O405" i="2"/>
  <c r="S405" i="2"/>
  <c r="G405" i="2"/>
  <c r="C405" i="2"/>
  <c r="B406" i="2"/>
  <c r="D404" i="2"/>
  <c r="D405" i="2" l="1"/>
  <c r="F406" i="2"/>
  <c r="J406" i="2"/>
  <c r="N406" i="2"/>
  <c r="R406" i="2"/>
  <c r="G406" i="2"/>
  <c r="K406" i="2"/>
  <c r="O406" i="2"/>
  <c r="S406" i="2"/>
  <c r="H406" i="2"/>
  <c r="L406" i="2"/>
  <c r="P406" i="2"/>
  <c r="M406" i="2"/>
  <c r="Q406" i="2"/>
  <c r="I406" i="2"/>
  <c r="C406" i="2"/>
  <c r="B407" i="2"/>
  <c r="H407" i="2" l="1"/>
  <c r="L407" i="2"/>
  <c r="P407" i="2"/>
  <c r="I407" i="2"/>
  <c r="M407" i="2"/>
  <c r="Q407" i="2"/>
  <c r="F407" i="2"/>
  <c r="J407" i="2"/>
  <c r="N407" i="2"/>
  <c r="R407" i="2"/>
  <c r="O407" i="2"/>
  <c r="S407" i="2"/>
  <c r="G407" i="2"/>
  <c r="K407" i="2"/>
  <c r="D406" i="2"/>
  <c r="C407" i="2"/>
  <c r="B408" i="2"/>
  <c r="F408" i="2" l="1"/>
  <c r="J408" i="2"/>
  <c r="N408" i="2"/>
  <c r="R408" i="2"/>
  <c r="G408" i="2"/>
  <c r="K408" i="2"/>
  <c r="O408" i="2"/>
  <c r="S408" i="2"/>
  <c r="H408" i="2"/>
  <c r="L408" i="2"/>
  <c r="P408" i="2"/>
  <c r="Q408" i="2"/>
  <c r="I408" i="2"/>
  <c r="M408" i="2"/>
  <c r="D407" i="2"/>
  <c r="C408" i="2"/>
  <c r="B409" i="2"/>
  <c r="D408" i="2" l="1"/>
  <c r="H409" i="2"/>
  <c r="L409" i="2"/>
  <c r="P409" i="2"/>
  <c r="I409" i="2"/>
  <c r="M409" i="2"/>
  <c r="Q409" i="2"/>
  <c r="F409" i="2"/>
  <c r="J409" i="2"/>
  <c r="N409" i="2"/>
  <c r="R409" i="2"/>
  <c r="S409" i="2"/>
  <c r="G409" i="2"/>
  <c r="K409" i="2"/>
  <c r="O409" i="2"/>
  <c r="C409" i="2"/>
  <c r="B410" i="2"/>
  <c r="F410" i="2" l="1"/>
  <c r="J410" i="2"/>
  <c r="N410" i="2"/>
  <c r="R410" i="2"/>
  <c r="G410" i="2"/>
  <c r="K410" i="2"/>
  <c r="O410" i="2"/>
  <c r="S410" i="2"/>
  <c r="H410" i="2"/>
  <c r="L410" i="2"/>
  <c r="P410" i="2"/>
  <c r="I410" i="2"/>
  <c r="M410" i="2"/>
  <c r="Q410" i="2"/>
  <c r="D409" i="2"/>
  <c r="C410" i="2"/>
  <c r="B411" i="2"/>
  <c r="H411" i="2" l="1"/>
  <c r="L411" i="2"/>
  <c r="P411" i="2"/>
  <c r="I411" i="2"/>
  <c r="M411" i="2"/>
  <c r="Q411" i="2"/>
  <c r="F411" i="2"/>
  <c r="J411" i="2"/>
  <c r="N411" i="2"/>
  <c r="R411" i="2"/>
  <c r="G411" i="2"/>
  <c r="K411" i="2"/>
  <c r="O411" i="2"/>
  <c r="S411" i="2"/>
  <c r="D410" i="2"/>
  <c r="C411" i="2"/>
  <c r="B412" i="2"/>
  <c r="F412" i="2" l="1"/>
  <c r="J412" i="2"/>
  <c r="N412" i="2"/>
  <c r="R412" i="2"/>
  <c r="G412" i="2"/>
  <c r="K412" i="2"/>
  <c r="O412" i="2"/>
  <c r="S412" i="2"/>
  <c r="H412" i="2"/>
  <c r="L412" i="2"/>
  <c r="P412" i="2"/>
  <c r="I412" i="2"/>
  <c r="M412" i="2"/>
  <c r="Q412" i="2"/>
  <c r="D411" i="2"/>
  <c r="C412" i="2"/>
  <c r="B413" i="2"/>
  <c r="H413" i="2" l="1"/>
  <c r="L413" i="2"/>
  <c r="P413" i="2"/>
  <c r="I413" i="2"/>
  <c r="M413" i="2"/>
  <c r="Q413" i="2"/>
  <c r="F413" i="2"/>
  <c r="J413" i="2"/>
  <c r="N413" i="2"/>
  <c r="R413" i="2"/>
  <c r="K413" i="2"/>
  <c r="O413" i="2"/>
  <c r="S413" i="2"/>
  <c r="G413" i="2"/>
  <c r="D412" i="2"/>
  <c r="C413" i="2"/>
  <c r="B414" i="2"/>
  <c r="F414" i="2" l="1"/>
  <c r="J414" i="2"/>
  <c r="N414" i="2"/>
  <c r="R414" i="2"/>
  <c r="G414" i="2"/>
  <c r="K414" i="2"/>
  <c r="O414" i="2"/>
  <c r="S414" i="2"/>
  <c r="H414" i="2"/>
  <c r="L414" i="2"/>
  <c r="P414" i="2"/>
  <c r="M414" i="2"/>
  <c r="Q414" i="2"/>
  <c r="I414" i="2"/>
  <c r="D413" i="2"/>
  <c r="C414" i="2"/>
  <c r="B415" i="2"/>
  <c r="H415" i="2" l="1"/>
  <c r="L415" i="2"/>
  <c r="P415" i="2"/>
  <c r="I415" i="2"/>
  <c r="M415" i="2"/>
  <c r="Q415" i="2"/>
  <c r="F415" i="2"/>
  <c r="J415" i="2"/>
  <c r="N415" i="2"/>
  <c r="R415" i="2"/>
  <c r="O415" i="2"/>
  <c r="S415" i="2"/>
  <c r="G415" i="2"/>
  <c r="K415" i="2"/>
  <c r="D414" i="2"/>
  <c r="C415" i="2"/>
  <c r="B416" i="2"/>
  <c r="F416" i="2" l="1"/>
  <c r="J416" i="2"/>
  <c r="N416" i="2"/>
  <c r="R416" i="2"/>
  <c r="G416" i="2"/>
  <c r="K416" i="2"/>
  <c r="O416" i="2"/>
  <c r="S416" i="2"/>
  <c r="H416" i="2"/>
  <c r="L416" i="2"/>
  <c r="P416" i="2"/>
  <c r="Q416" i="2"/>
  <c r="I416" i="2"/>
  <c r="M416" i="2"/>
  <c r="D415" i="2"/>
  <c r="C416" i="2"/>
  <c r="B417" i="2"/>
  <c r="H417" i="2" l="1"/>
  <c r="L417" i="2"/>
  <c r="P417" i="2"/>
  <c r="I417" i="2"/>
  <c r="M417" i="2"/>
  <c r="Q417" i="2"/>
  <c r="F417" i="2"/>
  <c r="J417" i="2"/>
  <c r="N417" i="2"/>
  <c r="R417" i="2"/>
  <c r="S417" i="2"/>
  <c r="G417" i="2"/>
  <c r="K417" i="2"/>
  <c r="O417" i="2"/>
  <c r="D416" i="2"/>
  <c r="C417" i="2"/>
  <c r="B418" i="2"/>
  <c r="F418" i="2" l="1"/>
  <c r="J418" i="2"/>
  <c r="N418" i="2"/>
  <c r="R418" i="2"/>
  <c r="G418" i="2"/>
  <c r="K418" i="2"/>
  <c r="O418" i="2"/>
  <c r="S418" i="2"/>
  <c r="H418" i="2"/>
  <c r="L418" i="2"/>
  <c r="P418" i="2"/>
  <c r="I418" i="2"/>
  <c r="M418" i="2"/>
  <c r="Q418" i="2"/>
  <c r="D417" i="2"/>
  <c r="C418" i="2"/>
  <c r="B419" i="2"/>
  <c r="H419" i="2" l="1"/>
  <c r="L419" i="2"/>
  <c r="P419" i="2"/>
  <c r="I419" i="2"/>
  <c r="M419" i="2"/>
  <c r="Q419" i="2"/>
  <c r="F419" i="2"/>
  <c r="J419" i="2"/>
  <c r="N419" i="2"/>
  <c r="R419" i="2"/>
  <c r="G419" i="2"/>
  <c r="K419" i="2"/>
  <c r="O419" i="2"/>
  <c r="S419" i="2"/>
  <c r="D418" i="2"/>
  <c r="C419" i="2"/>
  <c r="B420" i="2"/>
  <c r="F420" i="2" l="1"/>
  <c r="J420" i="2"/>
  <c r="N420" i="2"/>
  <c r="R420" i="2"/>
  <c r="G420" i="2"/>
  <c r="K420" i="2"/>
  <c r="O420" i="2"/>
  <c r="S420" i="2"/>
  <c r="H420" i="2"/>
  <c r="L420" i="2"/>
  <c r="P420" i="2"/>
  <c r="I420" i="2"/>
  <c r="M420" i="2"/>
  <c r="Q420" i="2"/>
  <c r="C420" i="2"/>
  <c r="B421" i="2"/>
  <c r="D419" i="2"/>
  <c r="H421" i="2" l="1"/>
  <c r="L421" i="2"/>
  <c r="P421" i="2"/>
  <c r="I421" i="2"/>
  <c r="M421" i="2"/>
  <c r="Q421" i="2"/>
  <c r="F421" i="2"/>
  <c r="J421" i="2"/>
  <c r="N421" i="2"/>
  <c r="R421" i="2"/>
  <c r="K421" i="2"/>
  <c r="O421" i="2"/>
  <c r="S421" i="2"/>
  <c r="G421" i="2"/>
  <c r="C421" i="2"/>
  <c r="B422" i="2"/>
  <c r="D420" i="2"/>
  <c r="F422" i="2" l="1"/>
  <c r="J422" i="2"/>
  <c r="N422" i="2"/>
  <c r="R422" i="2"/>
  <c r="G422" i="2"/>
  <c r="K422" i="2"/>
  <c r="O422" i="2"/>
  <c r="S422" i="2"/>
  <c r="H422" i="2"/>
  <c r="L422" i="2"/>
  <c r="P422" i="2"/>
  <c r="M422" i="2"/>
  <c r="Q422" i="2"/>
  <c r="I422" i="2"/>
  <c r="D421" i="2"/>
  <c r="C422" i="2"/>
  <c r="B423" i="2"/>
  <c r="H423" i="2" l="1"/>
  <c r="L423" i="2"/>
  <c r="P423" i="2"/>
  <c r="I423" i="2"/>
  <c r="M423" i="2"/>
  <c r="Q423" i="2"/>
  <c r="F423" i="2"/>
  <c r="J423" i="2"/>
  <c r="N423" i="2"/>
  <c r="R423" i="2"/>
  <c r="O423" i="2"/>
  <c r="S423" i="2"/>
  <c r="G423" i="2"/>
  <c r="K423" i="2"/>
  <c r="D422" i="2"/>
  <c r="C423" i="2"/>
  <c r="B424" i="2"/>
  <c r="F424" i="2" l="1"/>
  <c r="J424" i="2"/>
  <c r="N424" i="2"/>
  <c r="R424" i="2"/>
  <c r="G424" i="2"/>
  <c r="K424" i="2"/>
  <c r="O424" i="2"/>
  <c r="S424" i="2"/>
  <c r="H424" i="2"/>
  <c r="L424" i="2"/>
  <c r="P424" i="2"/>
  <c r="Q424" i="2"/>
  <c r="I424" i="2"/>
  <c r="M424" i="2"/>
  <c r="D423" i="2"/>
  <c r="C424" i="2"/>
  <c r="B425" i="2"/>
  <c r="D424" i="2" l="1"/>
  <c r="H425" i="2"/>
  <c r="L425" i="2"/>
  <c r="P425" i="2"/>
  <c r="I425" i="2"/>
  <c r="M425" i="2"/>
  <c r="Q425" i="2"/>
  <c r="F425" i="2"/>
  <c r="J425" i="2"/>
  <c r="N425" i="2"/>
  <c r="R425" i="2"/>
  <c r="S425" i="2"/>
  <c r="G425" i="2"/>
  <c r="K425" i="2"/>
  <c r="O425" i="2"/>
  <c r="C425" i="2"/>
  <c r="B426" i="2"/>
  <c r="F426" i="2" l="1"/>
  <c r="J426" i="2"/>
  <c r="N426" i="2"/>
  <c r="R426" i="2"/>
  <c r="G426" i="2"/>
  <c r="K426" i="2"/>
  <c r="O426" i="2"/>
  <c r="S426" i="2"/>
  <c r="H426" i="2"/>
  <c r="L426" i="2"/>
  <c r="P426" i="2"/>
  <c r="I426" i="2"/>
  <c r="M426" i="2"/>
  <c r="Q426" i="2"/>
  <c r="C426" i="2"/>
  <c r="B427" i="2"/>
  <c r="D425" i="2"/>
  <c r="H427" i="2" l="1"/>
  <c r="L427" i="2"/>
  <c r="P427" i="2"/>
  <c r="I427" i="2"/>
  <c r="M427" i="2"/>
  <c r="Q427" i="2"/>
  <c r="F427" i="2"/>
  <c r="J427" i="2"/>
  <c r="N427" i="2"/>
  <c r="R427" i="2"/>
  <c r="G427" i="2"/>
  <c r="K427" i="2"/>
  <c r="O427" i="2"/>
  <c r="S427" i="2"/>
  <c r="D426" i="2"/>
  <c r="C427" i="2"/>
  <c r="B428" i="2"/>
  <c r="F428" i="2" l="1"/>
  <c r="J428" i="2"/>
  <c r="N428" i="2"/>
  <c r="R428" i="2"/>
  <c r="G428" i="2"/>
  <c r="K428" i="2"/>
  <c r="O428" i="2"/>
  <c r="S428" i="2"/>
  <c r="H428" i="2"/>
  <c r="L428" i="2"/>
  <c r="P428" i="2"/>
  <c r="I428" i="2"/>
  <c r="M428" i="2"/>
  <c r="Q428" i="2"/>
  <c r="C428" i="2"/>
  <c r="B429" i="2"/>
  <c r="D427" i="2"/>
  <c r="H429" i="2" l="1"/>
  <c r="L429" i="2"/>
  <c r="P429" i="2"/>
  <c r="I429" i="2"/>
  <c r="M429" i="2"/>
  <c r="Q429" i="2"/>
  <c r="F429" i="2"/>
  <c r="J429" i="2"/>
  <c r="N429" i="2"/>
  <c r="R429" i="2"/>
  <c r="K429" i="2"/>
  <c r="O429" i="2"/>
  <c r="S429" i="2"/>
  <c r="G429" i="2"/>
  <c r="D428" i="2"/>
  <c r="C429" i="2"/>
  <c r="B430" i="2"/>
  <c r="F430" i="2" l="1"/>
  <c r="J430" i="2"/>
  <c r="N430" i="2"/>
  <c r="R430" i="2"/>
  <c r="G430" i="2"/>
  <c r="K430" i="2"/>
  <c r="O430" i="2"/>
  <c r="S430" i="2"/>
  <c r="H430" i="2"/>
  <c r="L430" i="2"/>
  <c r="P430" i="2"/>
  <c r="M430" i="2"/>
  <c r="Q430" i="2"/>
  <c r="I430" i="2"/>
  <c r="D429" i="2"/>
  <c r="C430" i="2"/>
  <c r="B431" i="2"/>
  <c r="H431" i="2" l="1"/>
  <c r="L431" i="2"/>
  <c r="P431" i="2"/>
  <c r="I431" i="2"/>
  <c r="M431" i="2"/>
  <c r="Q431" i="2"/>
  <c r="F431" i="2"/>
  <c r="J431" i="2"/>
  <c r="N431" i="2"/>
  <c r="R431" i="2"/>
  <c r="O431" i="2"/>
  <c r="S431" i="2"/>
  <c r="G431" i="2"/>
  <c r="K431" i="2"/>
  <c r="D430" i="2"/>
  <c r="C431" i="2"/>
  <c r="B432" i="2"/>
  <c r="F432" i="2" l="1"/>
  <c r="J432" i="2"/>
  <c r="N432" i="2"/>
  <c r="R432" i="2"/>
  <c r="G432" i="2"/>
  <c r="K432" i="2"/>
  <c r="O432" i="2"/>
  <c r="S432" i="2"/>
  <c r="H432" i="2"/>
  <c r="L432" i="2"/>
  <c r="P432" i="2"/>
  <c r="Q432" i="2"/>
  <c r="I432" i="2"/>
  <c r="M432" i="2"/>
  <c r="D431" i="2"/>
  <c r="C432" i="2"/>
  <c r="B433" i="2"/>
  <c r="H433" i="2" l="1"/>
  <c r="L433" i="2"/>
  <c r="P433" i="2"/>
  <c r="I433" i="2"/>
  <c r="M433" i="2"/>
  <c r="Q433" i="2"/>
  <c r="F433" i="2"/>
  <c r="J433" i="2"/>
  <c r="N433" i="2"/>
  <c r="R433" i="2"/>
  <c r="S433" i="2"/>
  <c r="G433" i="2"/>
  <c r="K433" i="2"/>
  <c r="O433" i="2"/>
  <c r="D432" i="2"/>
  <c r="C433" i="2"/>
  <c r="B434" i="2"/>
  <c r="F434" i="2" l="1"/>
  <c r="J434" i="2"/>
  <c r="N434" i="2"/>
  <c r="R434" i="2"/>
  <c r="G434" i="2"/>
  <c r="K434" i="2"/>
  <c r="O434" i="2"/>
  <c r="S434" i="2"/>
  <c r="H434" i="2"/>
  <c r="L434" i="2"/>
  <c r="P434" i="2"/>
  <c r="I434" i="2"/>
  <c r="M434" i="2"/>
  <c r="Q434" i="2"/>
  <c r="D433" i="2"/>
  <c r="C434" i="2"/>
  <c r="B435" i="2"/>
  <c r="H435" i="2" l="1"/>
  <c r="L435" i="2"/>
  <c r="P435" i="2"/>
  <c r="I435" i="2"/>
  <c r="M435" i="2"/>
  <c r="Q435" i="2"/>
  <c r="F435" i="2"/>
  <c r="J435" i="2"/>
  <c r="N435" i="2"/>
  <c r="R435" i="2"/>
  <c r="G435" i="2"/>
  <c r="K435" i="2"/>
  <c r="O435" i="2"/>
  <c r="S435" i="2"/>
  <c r="C435" i="2"/>
  <c r="B436" i="2"/>
  <c r="D434" i="2"/>
  <c r="F436" i="2" l="1"/>
  <c r="J436" i="2"/>
  <c r="N436" i="2"/>
  <c r="R436" i="2"/>
  <c r="G436" i="2"/>
  <c r="K436" i="2"/>
  <c r="O436" i="2"/>
  <c r="S436" i="2"/>
  <c r="H436" i="2"/>
  <c r="L436" i="2"/>
  <c r="P436" i="2"/>
  <c r="I436" i="2"/>
  <c r="M436" i="2"/>
  <c r="Q436" i="2"/>
  <c r="D435" i="2"/>
  <c r="C436" i="2"/>
  <c r="B437" i="2"/>
  <c r="H437" i="2" l="1"/>
  <c r="L437" i="2"/>
  <c r="P437" i="2"/>
  <c r="I437" i="2"/>
  <c r="M437" i="2"/>
  <c r="Q437" i="2"/>
  <c r="F437" i="2"/>
  <c r="J437" i="2"/>
  <c r="N437" i="2"/>
  <c r="R437" i="2"/>
  <c r="K437" i="2"/>
  <c r="O437" i="2"/>
  <c r="S437" i="2"/>
  <c r="G437" i="2"/>
  <c r="D436" i="2"/>
  <c r="C437" i="2"/>
  <c r="B438" i="2"/>
  <c r="F438" i="2" l="1"/>
  <c r="J438" i="2"/>
  <c r="N438" i="2"/>
  <c r="R438" i="2"/>
  <c r="G438" i="2"/>
  <c r="K438" i="2"/>
  <c r="O438" i="2"/>
  <c r="S438" i="2"/>
  <c r="H438" i="2"/>
  <c r="L438" i="2"/>
  <c r="P438" i="2"/>
  <c r="M438" i="2"/>
  <c r="Q438" i="2"/>
  <c r="I438" i="2"/>
  <c r="C438" i="2"/>
  <c r="B439" i="2"/>
  <c r="D437" i="2"/>
  <c r="H439" i="2" l="1"/>
  <c r="L439" i="2"/>
  <c r="P439" i="2"/>
  <c r="I439" i="2"/>
  <c r="M439" i="2"/>
  <c r="Q439" i="2"/>
  <c r="F439" i="2"/>
  <c r="J439" i="2"/>
  <c r="N439" i="2"/>
  <c r="R439" i="2"/>
  <c r="O439" i="2"/>
  <c r="S439" i="2"/>
  <c r="G439" i="2"/>
  <c r="K439" i="2"/>
  <c r="D438" i="2"/>
  <c r="C439" i="2"/>
  <c r="B440" i="2"/>
  <c r="F440" i="2" l="1"/>
  <c r="J440" i="2"/>
  <c r="N440" i="2"/>
  <c r="R440" i="2"/>
  <c r="G440" i="2"/>
  <c r="K440" i="2"/>
  <c r="O440" i="2"/>
  <c r="S440" i="2"/>
  <c r="H440" i="2"/>
  <c r="L440" i="2"/>
  <c r="P440" i="2"/>
  <c r="Q440" i="2"/>
  <c r="I440" i="2"/>
  <c r="M440" i="2"/>
  <c r="C440" i="2"/>
  <c r="B441" i="2"/>
  <c r="D439" i="2"/>
  <c r="H441" i="2" l="1"/>
  <c r="L441" i="2"/>
  <c r="P441" i="2"/>
  <c r="I441" i="2"/>
  <c r="M441" i="2"/>
  <c r="Q441" i="2"/>
  <c r="F441" i="2"/>
  <c r="J441" i="2"/>
  <c r="N441" i="2"/>
  <c r="R441" i="2"/>
  <c r="S441" i="2"/>
  <c r="G441" i="2"/>
  <c r="K441" i="2"/>
  <c r="O441" i="2"/>
  <c r="D440" i="2"/>
  <c r="C441" i="2"/>
  <c r="B442" i="2"/>
  <c r="F442" i="2" l="1"/>
  <c r="J442" i="2"/>
  <c r="N442" i="2"/>
  <c r="R442" i="2"/>
  <c r="G442" i="2"/>
  <c r="K442" i="2"/>
  <c r="O442" i="2"/>
  <c r="S442" i="2"/>
  <c r="H442" i="2"/>
  <c r="L442" i="2"/>
  <c r="P442" i="2"/>
  <c r="I442" i="2"/>
  <c r="M442" i="2"/>
  <c r="Q442" i="2"/>
  <c r="C442" i="2"/>
  <c r="B443" i="2"/>
  <c r="D441" i="2"/>
  <c r="H443" i="2" l="1"/>
  <c r="L443" i="2"/>
  <c r="P443" i="2"/>
  <c r="I443" i="2"/>
  <c r="M443" i="2"/>
  <c r="Q443" i="2"/>
  <c r="F443" i="2"/>
  <c r="J443" i="2"/>
  <c r="N443" i="2"/>
  <c r="R443" i="2"/>
  <c r="G443" i="2"/>
  <c r="K443" i="2"/>
  <c r="O443" i="2"/>
  <c r="S443" i="2"/>
  <c r="D442" i="2"/>
  <c r="C443" i="2"/>
  <c r="B444" i="2"/>
  <c r="F444" i="2" l="1"/>
  <c r="J444" i="2"/>
  <c r="N444" i="2"/>
  <c r="R444" i="2"/>
  <c r="G444" i="2"/>
  <c r="K444" i="2"/>
  <c r="O444" i="2"/>
  <c r="S444" i="2"/>
  <c r="H444" i="2"/>
  <c r="L444" i="2"/>
  <c r="P444" i="2"/>
  <c r="I444" i="2"/>
  <c r="M444" i="2"/>
  <c r="Q444" i="2"/>
  <c r="D443" i="2"/>
  <c r="C444" i="2"/>
  <c r="B445" i="2"/>
  <c r="H445" i="2" l="1"/>
  <c r="L445" i="2"/>
  <c r="P445" i="2"/>
  <c r="I445" i="2"/>
  <c r="M445" i="2"/>
  <c r="Q445" i="2"/>
  <c r="F445" i="2"/>
  <c r="J445" i="2"/>
  <c r="N445" i="2"/>
  <c r="R445" i="2"/>
  <c r="K445" i="2"/>
  <c r="O445" i="2"/>
  <c r="S445" i="2"/>
  <c r="G445" i="2"/>
  <c r="D444" i="2"/>
  <c r="C445" i="2"/>
  <c r="B446" i="2"/>
  <c r="F446" i="2" l="1"/>
  <c r="J446" i="2"/>
  <c r="N446" i="2"/>
  <c r="R446" i="2"/>
  <c r="G446" i="2"/>
  <c r="K446" i="2"/>
  <c r="O446" i="2"/>
  <c r="S446" i="2"/>
  <c r="H446" i="2"/>
  <c r="L446" i="2"/>
  <c r="P446" i="2"/>
  <c r="M446" i="2"/>
  <c r="Q446" i="2"/>
  <c r="I446" i="2"/>
  <c r="C446" i="2"/>
  <c r="B447" i="2"/>
  <c r="D445" i="2"/>
  <c r="H447" i="2" l="1"/>
  <c r="L447" i="2"/>
  <c r="P447" i="2"/>
  <c r="I447" i="2"/>
  <c r="M447" i="2"/>
  <c r="Q447" i="2"/>
  <c r="F447" i="2"/>
  <c r="J447" i="2"/>
  <c r="N447" i="2"/>
  <c r="R447" i="2"/>
  <c r="O447" i="2"/>
  <c r="S447" i="2"/>
  <c r="G447" i="2"/>
  <c r="K447" i="2"/>
  <c r="D446" i="2"/>
  <c r="C447" i="2"/>
  <c r="B448" i="2"/>
  <c r="F448" i="2" l="1"/>
  <c r="J448" i="2"/>
  <c r="N448" i="2"/>
  <c r="R448" i="2"/>
  <c r="G448" i="2"/>
  <c r="K448" i="2"/>
  <c r="O448" i="2"/>
  <c r="S448" i="2"/>
  <c r="H448" i="2"/>
  <c r="L448" i="2"/>
  <c r="P448" i="2"/>
  <c r="Q448" i="2"/>
  <c r="I448" i="2"/>
  <c r="M448" i="2"/>
  <c r="D447" i="2"/>
  <c r="C448" i="2"/>
  <c r="B449" i="2"/>
  <c r="H449" i="2" l="1"/>
  <c r="L449" i="2"/>
  <c r="P449" i="2"/>
  <c r="I449" i="2"/>
  <c r="M449" i="2"/>
  <c r="Q449" i="2"/>
  <c r="F449" i="2"/>
  <c r="J449" i="2"/>
  <c r="N449" i="2"/>
  <c r="R449" i="2"/>
  <c r="S449" i="2"/>
  <c r="G449" i="2"/>
  <c r="K449" i="2"/>
  <c r="O449" i="2"/>
  <c r="C449" i="2"/>
  <c r="B450" i="2"/>
  <c r="D448" i="2"/>
  <c r="F450" i="2" l="1"/>
  <c r="J450" i="2"/>
  <c r="N450" i="2"/>
  <c r="R450" i="2"/>
  <c r="G450" i="2"/>
  <c r="K450" i="2"/>
  <c r="O450" i="2"/>
  <c r="S450" i="2"/>
  <c r="H450" i="2"/>
  <c r="L450" i="2"/>
  <c r="P450" i="2"/>
  <c r="I450" i="2"/>
  <c r="M450" i="2"/>
  <c r="Q450" i="2"/>
  <c r="C450" i="2"/>
  <c r="B451" i="2"/>
  <c r="D449" i="2"/>
  <c r="H451" i="2" l="1"/>
  <c r="L451" i="2"/>
  <c r="P451" i="2"/>
  <c r="I451" i="2"/>
  <c r="M451" i="2"/>
  <c r="Q451" i="2"/>
  <c r="F451" i="2"/>
  <c r="J451" i="2"/>
  <c r="N451" i="2"/>
  <c r="R451" i="2"/>
  <c r="G451" i="2"/>
  <c r="K451" i="2"/>
  <c r="O451" i="2"/>
  <c r="S451" i="2"/>
  <c r="D450" i="2"/>
  <c r="C451" i="2"/>
  <c r="B452" i="2"/>
  <c r="F452" i="2" l="1"/>
  <c r="J452" i="2"/>
  <c r="N452" i="2"/>
  <c r="R452" i="2"/>
  <c r="G452" i="2"/>
  <c r="K452" i="2"/>
  <c r="O452" i="2"/>
  <c r="S452" i="2"/>
  <c r="H452" i="2"/>
  <c r="L452" i="2"/>
  <c r="P452" i="2"/>
  <c r="I452" i="2"/>
  <c r="M452" i="2"/>
  <c r="Q452" i="2"/>
  <c r="C452" i="2"/>
  <c r="B453" i="2"/>
  <c r="D451" i="2"/>
  <c r="H453" i="2" l="1"/>
  <c r="L453" i="2"/>
  <c r="P453" i="2"/>
  <c r="I453" i="2"/>
  <c r="M453" i="2"/>
  <c r="Q453" i="2"/>
  <c r="F453" i="2"/>
  <c r="J453" i="2"/>
  <c r="N453" i="2"/>
  <c r="R453" i="2"/>
  <c r="K453" i="2"/>
  <c r="O453" i="2"/>
  <c r="S453" i="2"/>
  <c r="G453" i="2"/>
  <c r="D452" i="2"/>
  <c r="C453" i="2"/>
  <c r="B454" i="2"/>
  <c r="F454" i="2" l="1"/>
  <c r="J454" i="2"/>
  <c r="N454" i="2"/>
  <c r="R454" i="2"/>
  <c r="G454" i="2"/>
  <c r="K454" i="2"/>
  <c r="O454" i="2"/>
  <c r="S454" i="2"/>
  <c r="H454" i="2"/>
  <c r="L454" i="2"/>
  <c r="P454" i="2"/>
  <c r="M454" i="2"/>
  <c r="Q454" i="2"/>
  <c r="I454" i="2"/>
  <c r="D453" i="2"/>
  <c r="C454" i="2"/>
  <c r="B455" i="2"/>
  <c r="H455" i="2" l="1"/>
  <c r="L455" i="2"/>
  <c r="P455" i="2"/>
  <c r="I455" i="2"/>
  <c r="M455" i="2"/>
  <c r="Q455" i="2"/>
  <c r="F455" i="2"/>
  <c r="J455" i="2"/>
  <c r="N455" i="2"/>
  <c r="R455" i="2"/>
  <c r="O455" i="2"/>
  <c r="S455" i="2"/>
  <c r="G455" i="2"/>
  <c r="K455" i="2"/>
  <c r="C455" i="2"/>
  <c r="B456" i="2"/>
  <c r="D454" i="2"/>
  <c r="F456" i="2" l="1"/>
  <c r="J456" i="2"/>
  <c r="N456" i="2"/>
  <c r="R456" i="2"/>
  <c r="G456" i="2"/>
  <c r="K456" i="2"/>
  <c r="O456" i="2"/>
  <c r="S456" i="2"/>
  <c r="H456" i="2"/>
  <c r="L456" i="2"/>
  <c r="P456" i="2"/>
  <c r="Q456" i="2"/>
  <c r="I456" i="2"/>
  <c r="M456" i="2"/>
  <c r="C456" i="2"/>
  <c r="B457" i="2"/>
  <c r="D455" i="2"/>
  <c r="H457" i="2" l="1"/>
  <c r="L457" i="2"/>
  <c r="P457" i="2"/>
  <c r="I457" i="2"/>
  <c r="M457" i="2"/>
  <c r="Q457" i="2"/>
  <c r="F457" i="2"/>
  <c r="J457" i="2"/>
  <c r="N457" i="2"/>
  <c r="R457" i="2"/>
  <c r="S457" i="2"/>
  <c r="G457" i="2"/>
  <c r="K457" i="2"/>
  <c r="O457" i="2"/>
  <c r="D456" i="2"/>
  <c r="C457" i="2"/>
  <c r="B458" i="2"/>
  <c r="F458" i="2" l="1"/>
  <c r="J458" i="2"/>
  <c r="N458" i="2"/>
  <c r="R458" i="2"/>
  <c r="G458" i="2"/>
  <c r="K458" i="2"/>
  <c r="O458" i="2"/>
  <c r="S458" i="2"/>
  <c r="H458" i="2"/>
  <c r="L458" i="2"/>
  <c r="P458" i="2"/>
  <c r="I458" i="2"/>
  <c r="M458" i="2"/>
  <c r="Q458" i="2"/>
  <c r="D457" i="2"/>
  <c r="C458" i="2"/>
  <c r="B459" i="2"/>
  <c r="H459" i="2" l="1"/>
  <c r="L459" i="2"/>
  <c r="P459" i="2"/>
  <c r="I459" i="2"/>
  <c r="M459" i="2"/>
  <c r="Q459" i="2"/>
  <c r="F459" i="2"/>
  <c r="J459" i="2"/>
  <c r="N459" i="2"/>
  <c r="R459" i="2"/>
  <c r="G459" i="2"/>
  <c r="K459" i="2"/>
  <c r="O459" i="2"/>
  <c r="S459" i="2"/>
  <c r="C459" i="2"/>
  <c r="B460" i="2"/>
  <c r="D458" i="2"/>
  <c r="F460" i="2" l="1"/>
  <c r="J460" i="2"/>
  <c r="N460" i="2"/>
  <c r="R460" i="2"/>
  <c r="G460" i="2"/>
  <c r="K460" i="2"/>
  <c r="O460" i="2"/>
  <c r="S460" i="2"/>
  <c r="H460" i="2"/>
  <c r="L460" i="2"/>
  <c r="P460" i="2"/>
  <c r="I460" i="2"/>
  <c r="M460" i="2"/>
  <c r="Q460" i="2"/>
  <c r="D459" i="2"/>
  <c r="C460" i="2"/>
  <c r="B461" i="2"/>
  <c r="H461" i="2" l="1"/>
  <c r="L461" i="2"/>
  <c r="P461" i="2"/>
  <c r="I461" i="2"/>
  <c r="M461" i="2"/>
  <c r="Q461" i="2"/>
  <c r="F461" i="2"/>
  <c r="J461" i="2"/>
  <c r="N461" i="2"/>
  <c r="R461" i="2"/>
  <c r="K461" i="2"/>
  <c r="O461" i="2"/>
  <c r="S461" i="2"/>
  <c r="G461" i="2"/>
  <c r="D460" i="2"/>
  <c r="C461" i="2"/>
  <c r="B462" i="2"/>
  <c r="F462" i="2" l="1"/>
  <c r="J462" i="2"/>
  <c r="N462" i="2"/>
  <c r="R462" i="2"/>
  <c r="G462" i="2"/>
  <c r="K462" i="2"/>
  <c r="O462" i="2"/>
  <c r="S462" i="2"/>
  <c r="H462" i="2"/>
  <c r="L462" i="2"/>
  <c r="P462" i="2"/>
  <c r="M462" i="2"/>
  <c r="Q462" i="2"/>
  <c r="I462" i="2"/>
  <c r="D461" i="2"/>
  <c r="C462" i="2"/>
  <c r="B463" i="2"/>
  <c r="H463" i="2" l="1"/>
  <c r="L463" i="2"/>
  <c r="P463" i="2"/>
  <c r="I463" i="2"/>
  <c r="M463" i="2"/>
  <c r="Q463" i="2"/>
  <c r="F463" i="2"/>
  <c r="J463" i="2"/>
  <c r="N463" i="2"/>
  <c r="R463" i="2"/>
  <c r="O463" i="2"/>
  <c r="S463" i="2"/>
  <c r="G463" i="2"/>
  <c r="K463" i="2"/>
  <c r="D462" i="2"/>
  <c r="C463" i="2"/>
  <c r="B464" i="2"/>
  <c r="F464" i="2" l="1"/>
  <c r="J464" i="2"/>
  <c r="N464" i="2"/>
  <c r="R464" i="2"/>
  <c r="G464" i="2"/>
  <c r="K464" i="2"/>
  <c r="O464" i="2"/>
  <c r="S464" i="2"/>
  <c r="H464" i="2"/>
  <c r="L464" i="2"/>
  <c r="P464" i="2"/>
  <c r="Q464" i="2"/>
  <c r="I464" i="2"/>
  <c r="M464" i="2"/>
  <c r="C464" i="2"/>
  <c r="B465" i="2"/>
  <c r="D463" i="2"/>
  <c r="H465" i="2" l="1"/>
  <c r="L465" i="2"/>
  <c r="P465" i="2"/>
  <c r="I465" i="2"/>
  <c r="M465" i="2"/>
  <c r="Q465" i="2"/>
  <c r="F465" i="2"/>
  <c r="J465" i="2"/>
  <c r="N465" i="2"/>
  <c r="R465" i="2"/>
  <c r="S465" i="2"/>
  <c r="G465" i="2"/>
  <c r="K465" i="2"/>
  <c r="O465" i="2"/>
  <c r="D464" i="2"/>
  <c r="C465" i="2"/>
  <c r="B466" i="2"/>
  <c r="F466" i="2" l="1"/>
  <c r="J466" i="2"/>
  <c r="N466" i="2"/>
  <c r="R466" i="2"/>
  <c r="G466" i="2"/>
  <c r="K466" i="2"/>
  <c r="O466" i="2"/>
  <c r="S466" i="2"/>
  <c r="H466" i="2"/>
  <c r="L466" i="2"/>
  <c r="P466" i="2"/>
  <c r="I466" i="2"/>
  <c r="M466" i="2"/>
  <c r="Q466" i="2"/>
  <c r="D465" i="2"/>
  <c r="C466" i="2"/>
  <c r="B467" i="2"/>
  <c r="H467" i="2" l="1"/>
  <c r="L467" i="2"/>
  <c r="P467" i="2"/>
  <c r="I467" i="2"/>
  <c r="M467" i="2"/>
  <c r="Q467" i="2"/>
  <c r="F467" i="2"/>
  <c r="J467" i="2"/>
  <c r="N467" i="2"/>
  <c r="R467" i="2"/>
  <c r="G467" i="2"/>
  <c r="K467" i="2"/>
  <c r="O467" i="2"/>
  <c r="S467" i="2"/>
  <c r="C467" i="2"/>
  <c r="B468" i="2"/>
  <c r="D466" i="2"/>
  <c r="F468" i="2" l="1"/>
  <c r="J468" i="2"/>
  <c r="N468" i="2"/>
  <c r="R468" i="2"/>
  <c r="G468" i="2"/>
  <c r="K468" i="2"/>
  <c r="O468" i="2"/>
  <c r="S468" i="2"/>
  <c r="H468" i="2"/>
  <c r="L468" i="2"/>
  <c r="P468" i="2"/>
  <c r="I468" i="2"/>
  <c r="M468" i="2"/>
  <c r="Q468" i="2"/>
  <c r="D467" i="2"/>
  <c r="C468" i="2"/>
  <c r="B469" i="2"/>
  <c r="H469" i="2" l="1"/>
  <c r="L469" i="2"/>
  <c r="P469" i="2"/>
  <c r="I469" i="2"/>
  <c r="M469" i="2"/>
  <c r="Q469" i="2"/>
  <c r="F469" i="2"/>
  <c r="J469" i="2"/>
  <c r="N469" i="2"/>
  <c r="R469" i="2"/>
  <c r="K469" i="2"/>
  <c r="O469" i="2"/>
  <c r="S469" i="2"/>
  <c r="G469" i="2"/>
  <c r="C469" i="2"/>
  <c r="B470" i="2"/>
  <c r="D468" i="2"/>
  <c r="F470" i="2" l="1"/>
  <c r="J470" i="2"/>
  <c r="N470" i="2"/>
  <c r="R470" i="2"/>
  <c r="G470" i="2"/>
  <c r="K470" i="2"/>
  <c r="O470" i="2"/>
  <c r="S470" i="2"/>
  <c r="H470" i="2"/>
  <c r="L470" i="2"/>
  <c r="P470" i="2"/>
  <c r="M470" i="2"/>
  <c r="Q470" i="2"/>
  <c r="I470" i="2"/>
  <c r="D469" i="2"/>
  <c r="C470" i="2"/>
  <c r="B471" i="2"/>
  <c r="H471" i="2" l="1"/>
  <c r="L471" i="2"/>
  <c r="P471" i="2"/>
  <c r="I471" i="2"/>
  <c r="M471" i="2"/>
  <c r="Q471" i="2"/>
  <c r="F471" i="2"/>
  <c r="J471" i="2"/>
  <c r="N471" i="2"/>
  <c r="R471" i="2"/>
  <c r="O471" i="2"/>
  <c r="S471" i="2"/>
  <c r="G471" i="2"/>
  <c r="K471" i="2"/>
  <c r="D470" i="2"/>
  <c r="C471" i="2"/>
  <c r="B472" i="2"/>
  <c r="F472" i="2" l="1"/>
  <c r="J472" i="2"/>
  <c r="N472" i="2"/>
  <c r="R472" i="2"/>
  <c r="G472" i="2"/>
  <c r="K472" i="2"/>
  <c r="O472" i="2"/>
  <c r="S472" i="2"/>
  <c r="H472" i="2"/>
  <c r="L472" i="2"/>
  <c r="P472" i="2"/>
  <c r="Q472" i="2"/>
  <c r="I472" i="2"/>
  <c r="M472" i="2"/>
  <c r="D471" i="2"/>
  <c r="C472" i="2"/>
  <c r="B473" i="2"/>
  <c r="H473" i="2" l="1"/>
  <c r="L473" i="2"/>
  <c r="P473" i="2"/>
  <c r="I473" i="2"/>
  <c r="M473" i="2"/>
  <c r="Q473" i="2"/>
  <c r="F473" i="2"/>
  <c r="J473" i="2"/>
  <c r="N473" i="2"/>
  <c r="R473" i="2"/>
  <c r="S473" i="2"/>
  <c r="G473" i="2"/>
  <c r="K473" i="2"/>
  <c r="O473" i="2"/>
  <c r="C473" i="2"/>
  <c r="B474" i="2"/>
  <c r="D472" i="2"/>
  <c r="F474" i="2" l="1"/>
  <c r="J474" i="2"/>
  <c r="N474" i="2"/>
  <c r="R474" i="2"/>
  <c r="G474" i="2"/>
  <c r="K474" i="2"/>
  <c r="O474" i="2"/>
  <c r="S474" i="2"/>
  <c r="H474" i="2"/>
  <c r="L474" i="2"/>
  <c r="P474" i="2"/>
  <c r="I474" i="2"/>
  <c r="M474" i="2"/>
  <c r="Q474" i="2"/>
  <c r="C474" i="2"/>
  <c r="B475" i="2"/>
  <c r="D473" i="2"/>
  <c r="H475" i="2" l="1"/>
  <c r="L475" i="2"/>
  <c r="P475" i="2"/>
  <c r="I475" i="2"/>
  <c r="M475" i="2"/>
  <c r="Q475" i="2"/>
  <c r="F475" i="2"/>
  <c r="J475" i="2"/>
  <c r="N475" i="2"/>
  <c r="R475" i="2"/>
  <c r="G475" i="2"/>
  <c r="K475" i="2"/>
  <c r="O475" i="2"/>
  <c r="S475" i="2"/>
  <c r="D474" i="2"/>
  <c r="C475" i="2"/>
  <c r="B476" i="2"/>
  <c r="F476" i="2" l="1"/>
  <c r="J476" i="2"/>
  <c r="N476" i="2"/>
  <c r="R476" i="2"/>
  <c r="G476" i="2"/>
  <c r="K476" i="2"/>
  <c r="O476" i="2"/>
  <c r="S476" i="2"/>
  <c r="H476" i="2"/>
  <c r="L476" i="2"/>
  <c r="P476" i="2"/>
  <c r="I476" i="2"/>
  <c r="M476" i="2"/>
  <c r="Q476" i="2"/>
  <c r="D475" i="2"/>
  <c r="C476" i="2"/>
  <c r="B477" i="2"/>
  <c r="H477" i="2" l="1"/>
  <c r="L477" i="2"/>
  <c r="P477" i="2"/>
  <c r="I477" i="2"/>
  <c r="M477" i="2"/>
  <c r="Q477" i="2"/>
  <c r="F477" i="2"/>
  <c r="J477" i="2"/>
  <c r="N477" i="2"/>
  <c r="R477" i="2"/>
  <c r="K477" i="2"/>
  <c r="O477" i="2"/>
  <c r="S477" i="2"/>
  <c r="G477" i="2"/>
  <c r="D476" i="2"/>
  <c r="C477" i="2"/>
  <c r="B478" i="2"/>
  <c r="F478" i="2" l="1"/>
  <c r="J478" i="2"/>
  <c r="N478" i="2"/>
  <c r="R478" i="2"/>
  <c r="G478" i="2"/>
  <c r="K478" i="2"/>
  <c r="O478" i="2"/>
  <c r="S478" i="2"/>
  <c r="H478" i="2"/>
  <c r="L478" i="2"/>
  <c r="P478" i="2"/>
  <c r="M478" i="2"/>
  <c r="Q478" i="2"/>
  <c r="I478" i="2"/>
  <c r="D477" i="2"/>
  <c r="C478" i="2"/>
  <c r="B479" i="2"/>
  <c r="H479" i="2" l="1"/>
  <c r="L479" i="2"/>
  <c r="P479" i="2"/>
  <c r="I479" i="2"/>
  <c r="M479" i="2"/>
  <c r="Q479" i="2"/>
  <c r="F479" i="2"/>
  <c r="J479" i="2"/>
  <c r="N479" i="2"/>
  <c r="R479" i="2"/>
  <c r="O479" i="2"/>
  <c r="S479" i="2"/>
  <c r="G479" i="2"/>
  <c r="K479" i="2"/>
  <c r="D478" i="2"/>
  <c r="C479" i="2"/>
  <c r="B480" i="2"/>
  <c r="F480" i="2" l="1"/>
  <c r="J480" i="2"/>
  <c r="N480" i="2"/>
  <c r="R480" i="2"/>
  <c r="G480" i="2"/>
  <c r="K480" i="2"/>
  <c r="O480" i="2"/>
  <c r="S480" i="2"/>
  <c r="H480" i="2"/>
  <c r="L480" i="2"/>
  <c r="P480" i="2"/>
  <c r="Q480" i="2"/>
  <c r="I480" i="2"/>
  <c r="M480" i="2"/>
  <c r="D479" i="2"/>
  <c r="C480" i="2"/>
  <c r="B481" i="2"/>
  <c r="H481" i="2" l="1"/>
  <c r="L481" i="2"/>
  <c r="P481" i="2"/>
  <c r="I481" i="2"/>
  <c r="M481" i="2"/>
  <c r="Q481" i="2"/>
  <c r="F481" i="2"/>
  <c r="J481" i="2"/>
  <c r="N481" i="2"/>
  <c r="R481" i="2"/>
  <c r="S481" i="2"/>
  <c r="G481" i="2"/>
  <c r="K481" i="2"/>
  <c r="O481" i="2"/>
  <c r="C481" i="2"/>
  <c r="B482" i="2"/>
  <c r="D480" i="2"/>
  <c r="F482" i="2" l="1"/>
  <c r="J482" i="2"/>
  <c r="N482" i="2"/>
  <c r="R482" i="2"/>
  <c r="G482" i="2"/>
  <c r="K482" i="2"/>
  <c r="O482" i="2"/>
  <c r="S482" i="2"/>
  <c r="H482" i="2"/>
  <c r="L482" i="2"/>
  <c r="P482" i="2"/>
  <c r="I482" i="2"/>
  <c r="M482" i="2"/>
  <c r="Q482" i="2"/>
  <c r="D481" i="2"/>
  <c r="C482" i="2"/>
  <c r="B483" i="2"/>
  <c r="H483" i="2" l="1"/>
  <c r="L483" i="2"/>
  <c r="P483" i="2"/>
  <c r="I483" i="2"/>
  <c r="M483" i="2"/>
  <c r="Q483" i="2"/>
  <c r="F483" i="2"/>
  <c r="J483" i="2"/>
  <c r="N483" i="2"/>
  <c r="R483" i="2"/>
  <c r="G483" i="2"/>
  <c r="K483" i="2"/>
  <c r="O483" i="2"/>
  <c r="S483" i="2"/>
  <c r="C483" i="2"/>
  <c r="B484" i="2"/>
  <c r="D482" i="2"/>
  <c r="F484" i="2" l="1"/>
  <c r="J484" i="2"/>
  <c r="N484" i="2"/>
  <c r="R484" i="2"/>
  <c r="G484" i="2"/>
  <c r="K484" i="2"/>
  <c r="O484" i="2"/>
  <c r="S484" i="2"/>
  <c r="H484" i="2"/>
  <c r="L484" i="2"/>
  <c r="P484" i="2"/>
  <c r="I484" i="2"/>
  <c r="M484" i="2"/>
  <c r="Q484" i="2"/>
  <c r="D483" i="2"/>
  <c r="C484" i="2"/>
  <c r="B485" i="2"/>
  <c r="H485" i="2" l="1"/>
  <c r="L485" i="2"/>
  <c r="P485" i="2"/>
  <c r="I485" i="2"/>
  <c r="M485" i="2"/>
  <c r="Q485" i="2"/>
  <c r="F485" i="2"/>
  <c r="J485" i="2"/>
  <c r="N485" i="2"/>
  <c r="R485" i="2"/>
  <c r="K485" i="2"/>
  <c r="O485" i="2"/>
  <c r="S485" i="2"/>
  <c r="G485" i="2"/>
  <c r="C485" i="2"/>
  <c r="B486" i="2"/>
  <c r="D484" i="2"/>
  <c r="F486" i="2" l="1"/>
  <c r="J486" i="2"/>
  <c r="N486" i="2"/>
  <c r="R486" i="2"/>
  <c r="G486" i="2"/>
  <c r="K486" i="2"/>
  <c r="O486" i="2"/>
  <c r="S486" i="2"/>
  <c r="H486" i="2"/>
  <c r="L486" i="2"/>
  <c r="P486" i="2"/>
  <c r="M486" i="2"/>
  <c r="Q486" i="2"/>
  <c r="I486" i="2"/>
  <c r="D485" i="2"/>
  <c r="C486" i="2"/>
  <c r="B487" i="2"/>
  <c r="H487" i="2" l="1"/>
  <c r="L487" i="2"/>
  <c r="P487" i="2"/>
  <c r="I487" i="2"/>
  <c r="M487" i="2"/>
  <c r="Q487" i="2"/>
  <c r="F487" i="2"/>
  <c r="J487" i="2"/>
  <c r="N487" i="2"/>
  <c r="R487" i="2"/>
  <c r="O487" i="2"/>
  <c r="S487" i="2"/>
  <c r="G487" i="2"/>
  <c r="K487" i="2"/>
  <c r="D486" i="2"/>
  <c r="C487" i="2"/>
  <c r="B488" i="2"/>
  <c r="F488" i="2" l="1"/>
  <c r="J488" i="2"/>
  <c r="N488" i="2"/>
  <c r="R488" i="2"/>
  <c r="G488" i="2"/>
  <c r="H488" i="2"/>
  <c r="L488" i="2"/>
  <c r="P488" i="2"/>
  <c r="M488" i="2"/>
  <c r="O488" i="2"/>
  <c r="I488" i="2"/>
  <c r="Q488" i="2"/>
  <c r="S488" i="2"/>
  <c r="K488" i="2"/>
  <c r="C488" i="2"/>
  <c r="B489" i="2"/>
  <c r="D487" i="2"/>
  <c r="H489" i="2" l="1"/>
  <c r="L489" i="2"/>
  <c r="P489" i="2"/>
  <c r="F489" i="2"/>
  <c r="J489" i="2"/>
  <c r="N489" i="2"/>
  <c r="R489" i="2"/>
  <c r="G489" i="2"/>
  <c r="O489" i="2"/>
  <c r="I489" i="2"/>
  <c r="Q489" i="2"/>
  <c r="K489" i="2"/>
  <c r="S489" i="2"/>
  <c r="M489" i="2"/>
  <c r="D488" i="2"/>
  <c r="C489" i="2"/>
  <c r="B490" i="2"/>
  <c r="F490" i="2" l="1"/>
  <c r="J490" i="2"/>
  <c r="H490" i="2"/>
  <c r="L490" i="2"/>
  <c r="P490" i="2"/>
  <c r="I490" i="2"/>
  <c r="O490" i="2"/>
  <c r="K490" i="2"/>
  <c r="Q490" i="2"/>
  <c r="M490" i="2"/>
  <c r="R490" i="2"/>
  <c r="S490" i="2"/>
  <c r="G490" i="2"/>
  <c r="N490" i="2"/>
  <c r="D489" i="2"/>
  <c r="C490" i="2"/>
  <c r="B491" i="2"/>
  <c r="F491" i="2" l="1"/>
  <c r="J491" i="2"/>
  <c r="G491" i="2"/>
  <c r="L491" i="2"/>
  <c r="P491" i="2"/>
  <c r="H491" i="2"/>
  <c r="M491" i="2"/>
  <c r="Q491" i="2"/>
  <c r="I491" i="2"/>
  <c r="N491" i="2"/>
  <c r="R491" i="2"/>
  <c r="K491" i="2"/>
  <c r="O491" i="2"/>
  <c r="S491" i="2"/>
  <c r="C491" i="2"/>
  <c r="B492" i="2"/>
  <c r="D490" i="2"/>
  <c r="F492" i="2" l="1"/>
  <c r="J492" i="2"/>
  <c r="N492" i="2"/>
  <c r="R492" i="2"/>
  <c r="G492" i="2"/>
  <c r="K492" i="2"/>
  <c r="O492" i="2"/>
  <c r="S492" i="2"/>
  <c r="H492" i="2"/>
  <c r="L492" i="2"/>
  <c r="P492" i="2"/>
  <c r="I492" i="2"/>
  <c r="M492" i="2"/>
  <c r="Q492" i="2"/>
  <c r="D491" i="2"/>
  <c r="C492" i="2"/>
  <c r="B493" i="2"/>
  <c r="H493" i="2" l="1"/>
  <c r="L493" i="2"/>
  <c r="P493" i="2"/>
  <c r="I493" i="2"/>
  <c r="M493" i="2"/>
  <c r="Q493" i="2"/>
  <c r="F493" i="2"/>
  <c r="J493" i="2"/>
  <c r="N493" i="2"/>
  <c r="R493" i="2"/>
  <c r="K493" i="2"/>
  <c r="O493" i="2"/>
  <c r="S493" i="2"/>
  <c r="G493" i="2"/>
  <c r="D492" i="2"/>
  <c r="C493" i="2"/>
  <c r="B494" i="2"/>
  <c r="F494" i="2" l="1"/>
  <c r="J494" i="2"/>
  <c r="N494" i="2"/>
  <c r="R494" i="2"/>
  <c r="G494" i="2"/>
  <c r="K494" i="2"/>
  <c r="O494" i="2"/>
  <c r="S494" i="2"/>
  <c r="H494" i="2"/>
  <c r="L494" i="2"/>
  <c r="P494" i="2"/>
  <c r="M494" i="2"/>
  <c r="Q494" i="2"/>
  <c r="I494" i="2"/>
  <c r="D493" i="2"/>
  <c r="C494" i="2"/>
  <c r="B495" i="2"/>
  <c r="H495" i="2" l="1"/>
  <c r="L495" i="2"/>
  <c r="P495" i="2"/>
  <c r="I495" i="2"/>
  <c r="M495" i="2"/>
  <c r="Q495" i="2"/>
  <c r="F495" i="2"/>
  <c r="J495" i="2"/>
  <c r="N495" i="2"/>
  <c r="R495" i="2"/>
  <c r="O495" i="2"/>
  <c r="S495" i="2"/>
  <c r="G495" i="2"/>
  <c r="K495" i="2"/>
  <c r="D494" i="2"/>
  <c r="C495" i="2"/>
  <c r="B496" i="2"/>
  <c r="F496" i="2" l="1"/>
  <c r="J496" i="2"/>
  <c r="N496" i="2"/>
  <c r="R496" i="2"/>
  <c r="G496" i="2"/>
  <c r="K496" i="2"/>
  <c r="O496" i="2"/>
  <c r="S496" i="2"/>
  <c r="H496" i="2"/>
  <c r="L496" i="2"/>
  <c r="P496" i="2"/>
  <c r="Q496" i="2"/>
  <c r="I496" i="2"/>
  <c r="M496" i="2"/>
  <c r="D495" i="2"/>
  <c r="C496" i="2"/>
  <c r="B497" i="2"/>
  <c r="H497" i="2" l="1"/>
  <c r="L497" i="2"/>
  <c r="P497" i="2"/>
  <c r="I497" i="2"/>
  <c r="M497" i="2"/>
  <c r="Q497" i="2"/>
  <c r="F497" i="2"/>
  <c r="J497" i="2"/>
  <c r="N497" i="2"/>
  <c r="R497" i="2"/>
  <c r="S497" i="2"/>
  <c r="G497" i="2"/>
  <c r="K497" i="2"/>
  <c r="O497" i="2"/>
  <c r="D496" i="2"/>
  <c r="C497" i="2"/>
  <c r="B498" i="2"/>
  <c r="F498" i="2" l="1"/>
  <c r="J498" i="2"/>
  <c r="N498" i="2"/>
  <c r="R498" i="2"/>
  <c r="G498" i="2"/>
  <c r="K498" i="2"/>
  <c r="O498" i="2"/>
  <c r="S498" i="2"/>
  <c r="H498" i="2"/>
  <c r="L498" i="2"/>
  <c r="P498" i="2"/>
  <c r="I498" i="2"/>
  <c r="M498" i="2"/>
  <c r="Q498" i="2"/>
  <c r="D497" i="2"/>
  <c r="C498" i="2"/>
  <c r="B499" i="2"/>
  <c r="D498" i="2" l="1"/>
  <c r="H499" i="2"/>
  <c r="L499" i="2"/>
  <c r="P499" i="2"/>
  <c r="I499" i="2"/>
  <c r="M499" i="2"/>
  <c r="Q499" i="2"/>
  <c r="F499" i="2"/>
  <c r="J499" i="2"/>
  <c r="N499" i="2"/>
  <c r="R499" i="2"/>
  <c r="G499" i="2"/>
  <c r="K499" i="2"/>
  <c r="O499" i="2"/>
  <c r="S499" i="2"/>
  <c r="C499" i="2"/>
  <c r="B500" i="2"/>
  <c r="F500" i="2" l="1"/>
  <c r="J500" i="2"/>
  <c r="N500" i="2"/>
  <c r="R500" i="2"/>
  <c r="G500" i="2"/>
  <c r="K500" i="2"/>
  <c r="O500" i="2"/>
  <c r="S500" i="2"/>
  <c r="H500" i="2"/>
  <c r="L500" i="2"/>
  <c r="P500" i="2"/>
  <c r="I500" i="2"/>
  <c r="M500" i="2"/>
  <c r="Q500" i="2"/>
  <c r="D499" i="2"/>
  <c r="C500" i="2"/>
  <c r="B501" i="2"/>
  <c r="H501" i="2" l="1"/>
  <c r="L501" i="2"/>
  <c r="P501" i="2"/>
  <c r="I501" i="2"/>
  <c r="M501" i="2"/>
  <c r="Q501" i="2"/>
  <c r="F501" i="2"/>
  <c r="J501" i="2"/>
  <c r="N501" i="2"/>
  <c r="R501" i="2"/>
  <c r="K501" i="2"/>
  <c r="O501" i="2"/>
  <c r="S501" i="2"/>
  <c r="G501" i="2"/>
  <c r="C501" i="2"/>
  <c r="B502" i="2"/>
  <c r="D500" i="2"/>
  <c r="F502" i="2" l="1"/>
  <c r="J502" i="2"/>
  <c r="N502" i="2"/>
  <c r="R502" i="2"/>
  <c r="G502" i="2"/>
  <c r="K502" i="2"/>
  <c r="O502" i="2"/>
  <c r="S502" i="2"/>
  <c r="H502" i="2"/>
  <c r="L502" i="2"/>
  <c r="P502" i="2"/>
  <c r="M502" i="2"/>
  <c r="Q502" i="2"/>
  <c r="I502" i="2"/>
  <c r="D501" i="2"/>
  <c r="C502" i="2"/>
  <c r="B503" i="2"/>
  <c r="H503" i="2" l="1"/>
  <c r="L503" i="2"/>
  <c r="P503" i="2"/>
  <c r="I503" i="2"/>
  <c r="M503" i="2"/>
  <c r="Q503" i="2"/>
  <c r="F503" i="2"/>
  <c r="J503" i="2"/>
  <c r="N503" i="2"/>
  <c r="R503" i="2"/>
  <c r="O503" i="2"/>
  <c r="S503" i="2"/>
  <c r="G503" i="2"/>
  <c r="K503" i="2"/>
  <c r="D502" i="2"/>
  <c r="C503" i="2"/>
  <c r="B504" i="2"/>
  <c r="F504" i="2" l="1"/>
  <c r="J504" i="2"/>
  <c r="N504" i="2"/>
  <c r="R504" i="2"/>
  <c r="G504" i="2"/>
  <c r="K504" i="2"/>
  <c r="O504" i="2"/>
  <c r="S504" i="2"/>
  <c r="H504" i="2"/>
  <c r="L504" i="2"/>
  <c r="P504" i="2"/>
  <c r="Q504" i="2"/>
  <c r="I504" i="2"/>
  <c r="M504" i="2"/>
  <c r="C504" i="2"/>
  <c r="B505" i="2"/>
  <c r="D503" i="2"/>
  <c r="H505" i="2" l="1"/>
  <c r="L505" i="2"/>
  <c r="P505" i="2"/>
  <c r="I505" i="2"/>
  <c r="M505" i="2"/>
  <c r="Q505" i="2"/>
  <c r="F505" i="2"/>
  <c r="J505" i="2"/>
  <c r="N505" i="2"/>
  <c r="R505" i="2"/>
  <c r="S505" i="2"/>
  <c r="G505" i="2"/>
  <c r="K505" i="2"/>
  <c r="O505" i="2"/>
  <c r="D504" i="2"/>
  <c r="C505" i="2"/>
  <c r="B506" i="2"/>
  <c r="F506" i="2" l="1"/>
  <c r="J506" i="2"/>
  <c r="N506" i="2"/>
  <c r="R506" i="2"/>
  <c r="G506" i="2"/>
  <c r="K506" i="2"/>
  <c r="O506" i="2"/>
  <c r="S506" i="2"/>
  <c r="H506" i="2"/>
  <c r="L506" i="2"/>
  <c r="P506" i="2"/>
  <c r="I506" i="2"/>
  <c r="M506" i="2"/>
  <c r="Q506" i="2"/>
  <c r="C506" i="2"/>
  <c r="B507" i="2"/>
  <c r="D505" i="2"/>
  <c r="H507" i="2" l="1"/>
  <c r="L507" i="2"/>
  <c r="P507" i="2"/>
  <c r="I507" i="2"/>
  <c r="M507" i="2"/>
  <c r="Q507" i="2"/>
  <c r="F507" i="2"/>
  <c r="J507" i="2"/>
  <c r="N507" i="2"/>
  <c r="R507" i="2"/>
  <c r="G507" i="2"/>
  <c r="K507" i="2"/>
  <c r="O507" i="2"/>
  <c r="S507" i="2"/>
  <c r="C507" i="2"/>
  <c r="B508" i="2"/>
  <c r="D506" i="2"/>
  <c r="F508" i="2" l="1"/>
  <c r="J508" i="2"/>
  <c r="N508" i="2"/>
  <c r="R508" i="2"/>
  <c r="G508" i="2"/>
  <c r="K508" i="2"/>
  <c r="O508" i="2"/>
  <c r="S508" i="2"/>
  <c r="H508" i="2"/>
  <c r="L508" i="2"/>
  <c r="P508" i="2"/>
  <c r="I508" i="2"/>
  <c r="M508" i="2"/>
  <c r="Q508" i="2"/>
  <c r="C508" i="2"/>
  <c r="B509" i="2"/>
  <c r="D507" i="2"/>
  <c r="H509" i="2" l="1"/>
  <c r="L509" i="2"/>
  <c r="P509" i="2"/>
  <c r="I509" i="2"/>
  <c r="M509" i="2"/>
  <c r="Q509" i="2"/>
  <c r="F509" i="2"/>
  <c r="J509" i="2"/>
  <c r="N509" i="2"/>
  <c r="R509" i="2"/>
  <c r="K509" i="2"/>
  <c r="O509" i="2"/>
  <c r="S509" i="2"/>
  <c r="G509" i="2"/>
  <c r="C509" i="2"/>
  <c r="B510" i="2"/>
  <c r="D508" i="2"/>
  <c r="F510" i="2" l="1"/>
  <c r="J510" i="2"/>
  <c r="N510" i="2"/>
  <c r="R510" i="2"/>
  <c r="G510" i="2"/>
  <c r="K510" i="2"/>
  <c r="O510" i="2"/>
  <c r="S510" i="2"/>
  <c r="H510" i="2"/>
  <c r="L510" i="2"/>
  <c r="P510" i="2"/>
  <c r="M510" i="2"/>
  <c r="Q510" i="2"/>
  <c r="I510" i="2"/>
  <c r="D509" i="2"/>
  <c r="C510" i="2"/>
  <c r="B511" i="2"/>
  <c r="H511" i="2" l="1"/>
  <c r="L511" i="2"/>
  <c r="P511" i="2"/>
  <c r="I511" i="2"/>
  <c r="M511" i="2"/>
  <c r="Q511" i="2"/>
  <c r="F511" i="2"/>
  <c r="J511" i="2"/>
  <c r="N511" i="2"/>
  <c r="R511" i="2"/>
  <c r="O511" i="2"/>
  <c r="S511" i="2"/>
  <c r="G511" i="2"/>
  <c r="K511" i="2"/>
  <c r="D510" i="2"/>
  <c r="C511" i="2"/>
  <c r="B512" i="2"/>
  <c r="F512" i="2" l="1"/>
  <c r="J512" i="2"/>
  <c r="N512" i="2"/>
  <c r="R512" i="2"/>
  <c r="G512" i="2"/>
  <c r="K512" i="2"/>
  <c r="O512" i="2"/>
  <c r="S512" i="2"/>
  <c r="H512" i="2"/>
  <c r="L512" i="2"/>
  <c r="P512" i="2"/>
  <c r="Q512" i="2"/>
  <c r="I512" i="2"/>
  <c r="M512" i="2"/>
  <c r="C512" i="2"/>
  <c r="B513" i="2"/>
  <c r="D511" i="2"/>
  <c r="H513" i="2" l="1"/>
  <c r="L513" i="2"/>
  <c r="P513" i="2"/>
  <c r="I513" i="2"/>
  <c r="M513" i="2"/>
  <c r="Q513" i="2"/>
  <c r="F513" i="2"/>
  <c r="J513" i="2"/>
  <c r="N513" i="2"/>
  <c r="R513" i="2"/>
  <c r="S513" i="2"/>
  <c r="G513" i="2"/>
  <c r="K513" i="2"/>
  <c r="O513" i="2"/>
  <c r="D512" i="2"/>
  <c r="C513" i="2"/>
  <c r="B514" i="2"/>
  <c r="F514" i="2" l="1"/>
  <c r="J514" i="2"/>
  <c r="N514" i="2"/>
  <c r="R514" i="2"/>
  <c r="G514" i="2"/>
  <c r="K514" i="2"/>
  <c r="O514" i="2"/>
  <c r="S514" i="2"/>
  <c r="H514" i="2"/>
  <c r="L514" i="2"/>
  <c r="P514" i="2"/>
  <c r="I514" i="2"/>
  <c r="M514" i="2"/>
  <c r="Q514" i="2"/>
  <c r="C514" i="2"/>
  <c r="B515" i="2"/>
  <c r="D513" i="2"/>
  <c r="H515" i="2" l="1"/>
  <c r="L515" i="2"/>
  <c r="P515" i="2"/>
  <c r="I515" i="2"/>
  <c r="M515" i="2"/>
  <c r="Q515" i="2"/>
  <c r="F515" i="2"/>
  <c r="J515" i="2"/>
  <c r="N515" i="2"/>
  <c r="R515" i="2"/>
  <c r="G515" i="2"/>
  <c r="K515" i="2"/>
  <c r="O515" i="2"/>
  <c r="S515" i="2"/>
  <c r="D514" i="2"/>
  <c r="C515" i="2"/>
  <c r="B516" i="2"/>
  <c r="F516" i="2" l="1"/>
  <c r="J516" i="2"/>
  <c r="N516" i="2"/>
  <c r="R516" i="2"/>
  <c r="G516" i="2"/>
  <c r="K516" i="2"/>
  <c r="O516" i="2"/>
  <c r="S516" i="2"/>
  <c r="H516" i="2"/>
  <c r="L516" i="2"/>
  <c r="P516" i="2"/>
  <c r="I516" i="2"/>
  <c r="M516" i="2"/>
  <c r="Q516" i="2"/>
  <c r="C516" i="2"/>
  <c r="B517" i="2"/>
  <c r="D515" i="2"/>
  <c r="H517" i="2" l="1"/>
  <c r="L517" i="2"/>
  <c r="P517" i="2"/>
  <c r="I517" i="2"/>
  <c r="M517" i="2"/>
  <c r="Q517" i="2"/>
  <c r="F517" i="2"/>
  <c r="J517" i="2"/>
  <c r="N517" i="2"/>
  <c r="R517" i="2"/>
  <c r="K517" i="2"/>
  <c r="O517" i="2"/>
  <c r="S517" i="2"/>
  <c r="G517" i="2"/>
  <c r="D516" i="2"/>
  <c r="C517" i="2"/>
  <c r="B518" i="2"/>
  <c r="F518" i="2" l="1"/>
  <c r="J518" i="2"/>
  <c r="N518" i="2"/>
  <c r="R518" i="2"/>
  <c r="G518" i="2"/>
  <c r="K518" i="2"/>
  <c r="O518" i="2"/>
  <c r="S518" i="2"/>
  <c r="H518" i="2"/>
  <c r="L518" i="2"/>
  <c r="P518" i="2"/>
  <c r="M518" i="2"/>
  <c r="Q518" i="2"/>
  <c r="I518" i="2"/>
  <c r="D517" i="2"/>
  <c r="C518" i="2"/>
  <c r="B519" i="2"/>
  <c r="H519" i="2" l="1"/>
  <c r="L519" i="2"/>
  <c r="P519" i="2"/>
  <c r="I519" i="2"/>
  <c r="M519" i="2"/>
  <c r="Q519" i="2"/>
  <c r="F519" i="2"/>
  <c r="J519" i="2"/>
  <c r="N519" i="2"/>
  <c r="R519" i="2"/>
  <c r="O519" i="2"/>
  <c r="S519" i="2"/>
  <c r="G519" i="2"/>
  <c r="K519" i="2"/>
  <c r="D518" i="2"/>
  <c r="C519" i="2"/>
  <c r="B520" i="2"/>
  <c r="F520" i="2" l="1"/>
  <c r="J520" i="2"/>
  <c r="N520" i="2"/>
  <c r="R520" i="2"/>
  <c r="G520" i="2"/>
  <c r="K520" i="2"/>
  <c r="O520" i="2"/>
  <c r="S520" i="2"/>
  <c r="H520" i="2"/>
  <c r="L520" i="2"/>
  <c r="P520" i="2"/>
  <c r="Q520" i="2"/>
  <c r="I520" i="2"/>
  <c r="M520" i="2"/>
  <c r="C520" i="2"/>
  <c r="B521" i="2"/>
  <c r="D519" i="2"/>
  <c r="H521" i="2" l="1"/>
  <c r="L521" i="2"/>
  <c r="P521" i="2"/>
  <c r="I521" i="2"/>
  <c r="M521" i="2"/>
  <c r="Q521" i="2"/>
  <c r="F521" i="2"/>
  <c r="J521" i="2"/>
  <c r="N521" i="2"/>
  <c r="R521" i="2"/>
  <c r="S521" i="2"/>
  <c r="G521" i="2"/>
  <c r="K521" i="2"/>
  <c r="O521" i="2"/>
  <c r="C521" i="2"/>
  <c r="B522" i="2"/>
  <c r="D520" i="2"/>
  <c r="F522" i="2" l="1"/>
  <c r="J522" i="2"/>
  <c r="N522" i="2"/>
  <c r="R522" i="2"/>
  <c r="G522" i="2"/>
  <c r="K522" i="2"/>
  <c r="O522" i="2"/>
  <c r="S522" i="2"/>
  <c r="H522" i="2"/>
  <c r="L522" i="2"/>
  <c r="P522" i="2"/>
  <c r="I522" i="2"/>
  <c r="M522" i="2"/>
  <c r="Q522" i="2"/>
  <c r="C522" i="2"/>
  <c r="B523" i="2"/>
  <c r="D521" i="2"/>
  <c r="H523" i="2" l="1"/>
  <c r="L523" i="2"/>
  <c r="P523" i="2"/>
  <c r="I523" i="2"/>
  <c r="M523" i="2"/>
  <c r="Q523" i="2"/>
  <c r="F523" i="2"/>
  <c r="J523" i="2"/>
  <c r="N523" i="2"/>
  <c r="R523" i="2"/>
  <c r="G523" i="2"/>
  <c r="K523" i="2"/>
  <c r="O523" i="2"/>
  <c r="S523" i="2"/>
  <c r="D522" i="2"/>
  <c r="C523" i="2"/>
  <c r="B524" i="2"/>
  <c r="F524" i="2" l="1"/>
  <c r="J524" i="2"/>
  <c r="N524" i="2"/>
  <c r="R524" i="2"/>
  <c r="G524" i="2"/>
  <c r="K524" i="2"/>
  <c r="O524" i="2"/>
  <c r="S524" i="2"/>
  <c r="H524" i="2"/>
  <c r="L524" i="2"/>
  <c r="P524" i="2"/>
  <c r="I524" i="2"/>
  <c r="M524" i="2"/>
  <c r="Q524" i="2"/>
  <c r="C524" i="2"/>
  <c r="B525" i="2"/>
  <c r="D523" i="2"/>
  <c r="H525" i="2" l="1"/>
  <c r="L525" i="2"/>
  <c r="P525" i="2"/>
  <c r="I525" i="2"/>
  <c r="M525" i="2"/>
  <c r="Q525" i="2"/>
  <c r="F525" i="2"/>
  <c r="J525" i="2"/>
  <c r="N525" i="2"/>
  <c r="R525" i="2"/>
  <c r="K525" i="2"/>
  <c r="O525" i="2"/>
  <c r="S525" i="2"/>
  <c r="G525" i="2"/>
  <c r="C525" i="2"/>
  <c r="B526" i="2"/>
  <c r="D524" i="2"/>
  <c r="F526" i="2" l="1"/>
  <c r="J526" i="2"/>
  <c r="N526" i="2"/>
  <c r="R526" i="2"/>
  <c r="G526" i="2"/>
  <c r="K526" i="2"/>
  <c r="O526" i="2"/>
  <c r="S526" i="2"/>
  <c r="H526" i="2"/>
  <c r="L526" i="2"/>
  <c r="P526" i="2"/>
  <c r="M526" i="2"/>
  <c r="Q526" i="2"/>
  <c r="I526" i="2"/>
  <c r="D525" i="2"/>
  <c r="C526" i="2"/>
  <c r="B527" i="2"/>
  <c r="H527" i="2" l="1"/>
  <c r="L527" i="2"/>
  <c r="P527" i="2"/>
  <c r="I527" i="2"/>
  <c r="M527" i="2"/>
  <c r="Q527" i="2"/>
  <c r="F527" i="2"/>
  <c r="J527" i="2"/>
  <c r="N527" i="2"/>
  <c r="R527" i="2"/>
  <c r="O527" i="2"/>
  <c r="S527" i="2"/>
  <c r="G527" i="2"/>
  <c r="K527" i="2"/>
  <c r="D526" i="2"/>
  <c r="C527" i="2"/>
  <c r="B528" i="2"/>
  <c r="F528" i="2" l="1"/>
  <c r="J528" i="2"/>
  <c r="N528" i="2"/>
  <c r="R528" i="2"/>
  <c r="G528" i="2"/>
  <c r="K528" i="2"/>
  <c r="O528" i="2"/>
  <c r="S528" i="2"/>
  <c r="H528" i="2"/>
  <c r="L528" i="2"/>
  <c r="P528" i="2"/>
  <c r="Q528" i="2"/>
  <c r="I528" i="2"/>
  <c r="M528" i="2"/>
  <c r="D527" i="2"/>
  <c r="C528" i="2"/>
  <c r="B529" i="2"/>
  <c r="H529" i="2" l="1"/>
  <c r="L529" i="2"/>
  <c r="P529" i="2"/>
  <c r="I529" i="2"/>
  <c r="M529" i="2"/>
  <c r="Q529" i="2"/>
  <c r="F529" i="2"/>
  <c r="J529" i="2"/>
  <c r="N529" i="2"/>
  <c r="R529" i="2"/>
  <c r="S529" i="2"/>
  <c r="G529" i="2"/>
  <c r="K529" i="2"/>
  <c r="O529" i="2"/>
  <c r="C529" i="2"/>
  <c r="B530" i="2"/>
  <c r="D528" i="2"/>
  <c r="F530" i="2" l="1"/>
  <c r="J530" i="2"/>
  <c r="N530" i="2"/>
  <c r="R530" i="2"/>
  <c r="G530" i="2"/>
  <c r="K530" i="2"/>
  <c r="O530" i="2"/>
  <c r="S530" i="2"/>
  <c r="H530" i="2"/>
  <c r="L530" i="2"/>
  <c r="P530" i="2"/>
  <c r="I530" i="2"/>
  <c r="M530" i="2"/>
  <c r="Q530" i="2"/>
  <c r="C530" i="2"/>
  <c r="B531" i="2"/>
  <c r="D529" i="2"/>
  <c r="H531" i="2" l="1"/>
  <c r="L531" i="2"/>
  <c r="P531" i="2"/>
  <c r="I531" i="2"/>
  <c r="M531" i="2"/>
  <c r="Q531" i="2"/>
  <c r="F531" i="2"/>
  <c r="J531" i="2"/>
  <c r="N531" i="2"/>
  <c r="R531" i="2"/>
  <c r="G531" i="2"/>
  <c r="K531" i="2"/>
  <c r="O531" i="2"/>
  <c r="S531" i="2"/>
  <c r="C531" i="2"/>
  <c r="B532" i="2"/>
  <c r="D530" i="2"/>
  <c r="F532" i="2" l="1"/>
  <c r="J532" i="2"/>
  <c r="N532" i="2"/>
  <c r="R532" i="2"/>
  <c r="G532" i="2"/>
  <c r="K532" i="2"/>
  <c r="O532" i="2"/>
  <c r="S532" i="2"/>
  <c r="H532" i="2"/>
  <c r="L532" i="2"/>
  <c r="P532" i="2"/>
  <c r="I532" i="2"/>
  <c r="M532" i="2"/>
  <c r="Q532" i="2"/>
  <c r="D531" i="2"/>
  <c r="C532" i="2"/>
  <c r="B533" i="2"/>
  <c r="H533" i="2" l="1"/>
  <c r="L533" i="2"/>
  <c r="P533" i="2"/>
  <c r="I533" i="2"/>
  <c r="M533" i="2"/>
  <c r="Q533" i="2"/>
  <c r="F533" i="2"/>
  <c r="J533" i="2"/>
  <c r="N533" i="2"/>
  <c r="R533" i="2"/>
  <c r="K533" i="2"/>
  <c r="O533" i="2"/>
  <c r="S533" i="2"/>
  <c r="G533" i="2"/>
  <c r="C533" i="2"/>
  <c r="B534" i="2"/>
  <c r="D532" i="2"/>
  <c r="F534" i="2" l="1"/>
  <c r="J534" i="2"/>
  <c r="N534" i="2"/>
  <c r="R534" i="2"/>
  <c r="G534" i="2"/>
  <c r="K534" i="2"/>
  <c r="O534" i="2"/>
  <c r="S534" i="2"/>
  <c r="H534" i="2"/>
  <c r="L534" i="2"/>
  <c r="P534" i="2"/>
  <c r="M534" i="2"/>
  <c r="Q534" i="2"/>
  <c r="I534" i="2"/>
  <c r="D533" i="2"/>
  <c r="C534" i="2"/>
  <c r="B535" i="2"/>
  <c r="H535" i="2" l="1"/>
  <c r="L535" i="2"/>
  <c r="P535" i="2"/>
  <c r="I535" i="2"/>
  <c r="M535" i="2"/>
  <c r="Q535" i="2"/>
  <c r="F535" i="2"/>
  <c r="J535" i="2"/>
  <c r="N535" i="2"/>
  <c r="R535" i="2"/>
  <c r="O535" i="2"/>
  <c r="S535" i="2"/>
  <c r="G535" i="2"/>
  <c r="K535" i="2"/>
  <c r="D534" i="2"/>
  <c r="C535" i="2"/>
  <c r="B536" i="2"/>
  <c r="F536" i="2" l="1"/>
  <c r="J536" i="2"/>
  <c r="N536" i="2"/>
  <c r="R536" i="2"/>
  <c r="G536" i="2"/>
  <c r="K536" i="2"/>
  <c r="O536" i="2"/>
  <c r="S536" i="2"/>
  <c r="H536" i="2"/>
  <c r="L536" i="2"/>
  <c r="P536" i="2"/>
  <c r="Q536" i="2"/>
  <c r="I536" i="2"/>
  <c r="M536" i="2"/>
  <c r="D535" i="2"/>
  <c r="C536" i="2"/>
  <c r="B537" i="2"/>
  <c r="H537" i="2" l="1"/>
  <c r="L537" i="2"/>
  <c r="P537" i="2"/>
  <c r="I537" i="2"/>
  <c r="M537" i="2"/>
  <c r="Q537" i="2"/>
  <c r="F537" i="2"/>
  <c r="J537" i="2"/>
  <c r="N537" i="2"/>
  <c r="R537" i="2"/>
  <c r="S537" i="2"/>
  <c r="G537" i="2"/>
  <c r="K537" i="2"/>
  <c r="O537" i="2"/>
  <c r="C537" i="2"/>
  <c r="B538" i="2"/>
  <c r="D536" i="2"/>
  <c r="F538" i="2" l="1"/>
  <c r="J538" i="2"/>
  <c r="N538" i="2"/>
  <c r="R538" i="2"/>
  <c r="G538" i="2"/>
  <c r="K538" i="2"/>
  <c r="O538" i="2"/>
  <c r="S538" i="2"/>
  <c r="H538" i="2"/>
  <c r="L538" i="2"/>
  <c r="P538" i="2"/>
  <c r="I538" i="2"/>
  <c r="M538" i="2"/>
  <c r="Q538" i="2"/>
  <c r="D537" i="2"/>
  <c r="C538" i="2"/>
  <c r="B539" i="2"/>
  <c r="H539" i="2" l="1"/>
  <c r="L539" i="2"/>
  <c r="P539" i="2"/>
  <c r="I539" i="2"/>
  <c r="M539" i="2"/>
  <c r="Q539" i="2"/>
  <c r="F539" i="2"/>
  <c r="J539" i="2"/>
  <c r="N539" i="2"/>
  <c r="R539" i="2"/>
  <c r="G539" i="2"/>
  <c r="K539" i="2"/>
  <c r="O539" i="2"/>
  <c r="S539" i="2"/>
  <c r="D538" i="2"/>
  <c r="C539" i="2"/>
  <c r="B540" i="2"/>
  <c r="F540" i="2" l="1"/>
  <c r="J540" i="2"/>
  <c r="N540" i="2"/>
  <c r="R540" i="2"/>
  <c r="G540" i="2"/>
  <c r="K540" i="2"/>
  <c r="O540" i="2"/>
  <c r="S540" i="2"/>
  <c r="H540" i="2"/>
  <c r="L540" i="2"/>
  <c r="P540" i="2"/>
  <c r="I540" i="2"/>
  <c r="M540" i="2"/>
  <c r="Q540" i="2"/>
  <c r="D539" i="2"/>
  <c r="C540" i="2"/>
  <c r="B541" i="2"/>
  <c r="H541" i="2" l="1"/>
  <c r="L541" i="2"/>
  <c r="P541" i="2"/>
  <c r="I541" i="2"/>
  <c r="M541" i="2"/>
  <c r="Q541" i="2"/>
  <c r="F541" i="2"/>
  <c r="J541" i="2"/>
  <c r="N541" i="2"/>
  <c r="R541" i="2"/>
  <c r="K541" i="2"/>
  <c r="O541" i="2"/>
  <c r="S541" i="2"/>
  <c r="G541" i="2"/>
  <c r="C541" i="2"/>
  <c r="B542" i="2"/>
  <c r="D540" i="2"/>
  <c r="F542" i="2" l="1"/>
  <c r="J542" i="2"/>
  <c r="N542" i="2"/>
  <c r="R542" i="2"/>
  <c r="G542" i="2"/>
  <c r="K542" i="2"/>
  <c r="O542" i="2"/>
  <c r="S542" i="2"/>
  <c r="H542" i="2"/>
  <c r="L542" i="2"/>
  <c r="P542" i="2"/>
  <c r="M542" i="2"/>
  <c r="Q542" i="2"/>
  <c r="I542" i="2"/>
  <c r="C542" i="2"/>
  <c r="B543" i="2"/>
  <c r="D541" i="2"/>
  <c r="H543" i="2" l="1"/>
  <c r="L543" i="2"/>
  <c r="P543" i="2"/>
  <c r="I543" i="2"/>
  <c r="M543" i="2"/>
  <c r="Q543" i="2"/>
  <c r="F543" i="2"/>
  <c r="J543" i="2"/>
  <c r="N543" i="2"/>
  <c r="R543" i="2"/>
  <c r="O543" i="2"/>
  <c r="S543" i="2"/>
  <c r="G543" i="2"/>
  <c r="K543" i="2"/>
  <c r="D542" i="2"/>
  <c r="C543" i="2"/>
  <c r="B544" i="2"/>
  <c r="F544" i="2" l="1"/>
  <c r="J544" i="2"/>
  <c r="N544" i="2"/>
  <c r="R544" i="2"/>
  <c r="G544" i="2"/>
  <c r="K544" i="2"/>
  <c r="O544" i="2"/>
  <c r="S544" i="2"/>
  <c r="H544" i="2"/>
  <c r="L544" i="2"/>
  <c r="P544" i="2"/>
  <c r="Q544" i="2"/>
  <c r="I544" i="2"/>
  <c r="M544" i="2"/>
  <c r="D543" i="2"/>
  <c r="C544" i="2"/>
  <c r="B545" i="2"/>
  <c r="H545" i="2" l="1"/>
  <c r="L545" i="2"/>
  <c r="P545" i="2"/>
  <c r="I545" i="2"/>
  <c r="M545" i="2"/>
  <c r="Q545" i="2"/>
  <c r="F545" i="2"/>
  <c r="J545" i="2"/>
  <c r="N545" i="2"/>
  <c r="R545" i="2"/>
  <c r="S545" i="2"/>
  <c r="G545" i="2"/>
  <c r="K545" i="2"/>
  <c r="O545" i="2"/>
  <c r="D544" i="2"/>
  <c r="C545" i="2"/>
  <c r="B546" i="2"/>
  <c r="F546" i="2" l="1"/>
  <c r="J546" i="2"/>
  <c r="N546" i="2"/>
  <c r="R546" i="2"/>
  <c r="G546" i="2"/>
  <c r="K546" i="2"/>
  <c r="O546" i="2"/>
  <c r="S546" i="2"/>
  <c r="H546" i="2"/>
  <c r="L546" i="2"/>
  <c r="P546" i="2"/>
  <c r="I546" i="2"/>
  <c r="M546" i="2"/>
  <c r="Q546" i="2"/>
  <c r="D545" i="2"/>
  <c r="C546" i="2"/>
  <c r="B547" i="2"/>
  <c r="D546" i="2" l="1"/>
  <c r="H547" i="2"/>
  <c r="L547" i="2"/>
  <c r="P547" i="2"/>
  <c r="I547" i="2"/>
  <c r="M547" i="2"/>
  <c r="Q547" i="2"/>
  <c r="F547" i="2"/>
  <c r="J547" i="2"/>
  <c r="N547" i="2"/>
  <c r="R547" i="2"/>
  <c r="G547" i="2"/>
  <c r="K547" i="2"/>
  <c r="O547" i="2"/>
  <c r="S547" i="2"/>
  <c r="C547" i="2"/>
  <c r="B548" i="2"/>
  <c r="F548" i="2" l="1"/>
  <c r="J548" i="2"/>
  <c r="N548" i="2"/>
  <c r="R548" i="2"/>
  <c r="G548" i="2"/>
  <c r="K548" i="2"/>
  <c r="O548" i="2"/>
  <c r="S548" i="2"/>
  <c r="H548" i="2"/>
  <c r="L548" i="2"/>
  <c r="P548" i="2"/>
  <c r="I548" i="2"/>
  <c r="M548" i="2"/>
  <c r="Q548" i="2"/>
  <c r="D547" i="2"/>
  <c r="C548" i="2"/>
  <c r="B549" i="2"/>
  <c r="H549" i="2" l="1"/>
  <c r="L549" i="2"/>
  <c r="P549" i="2"/>
  <c r="I549" i="2"/>
  <c r="M549" i="2"/>
  <c r="Q549" i="2"/>
  <c r="F549" i="2"/>
  <c r="J549" i="2"/>
  <c r="D549" i="2" s="1"/>
  <c r="N549" i="2"/>
  <c r="R549" i="2"/>
  <c r="K549" i="2"/>
  <c r="O549" i="2"/>
  <c r="S549" i="2"/>
  <c r="G549" i="2"/>
  <c r="D548" i="2"/>
  <c r="C549" i="2"/>
  <c r="B550" i="2"/>
  <c r="F550" i="2" l="1"/>
  <c r="J550" i="2"/>
  <c r="N550" i="2"/>
  <c r="R550" i="2"/>
  <c r="G550" i="2"/>
  <c r="K550" i="2"/>
  <c r="O550" i="2"/>
  <c r="S550" i="2"/>
  <c r="H550" i="2"/>
  <c r="L550" i="2"/>
  <c r="P550" i="2"/>
  <c r="M550" i="2"/>
  <c r="Q550" i="2"/>
  <c r="I550" i="2"/>
  <c r="C550" i="2"/>
  <c r="B551" i="2"/>
  <c r="H551" i="2" l="1"/>
  <c r="L551" i="2"/>
  <c r="P551" i="2"/>
  <c r="I551" i="2"/>
  <c r="M551" i="2"/>
  <c r="Q551" i="2"/>
  <c r="F551" i="2"/>
  <c r="J551" i="2"/>
  <c r="N551" i="2"/>
  <c r="R551" i="2"/>
  <c r="O551" i="2"/>
  <c r="S551" i="2"/>
  <c r="G551" i="2"/>
  <c r="K551" i="2"/>
  <c r="D550" i="2"/>
  <c r="C551" i="2"/>
  <c r="B552" i="2"/>
  <c r="F552" i="2" l="1"/>
  <c r="J552" i="2"/>
  <c r="N552" i="2"/>
  <c r="R552" i="2"/>
  <c r="G552" i="2"/>
  <c r="K552" i="2"/>
  <c r="O552" i="2"/>
  <c r="S552" i="2"/>
  <c r="H552" i="2"/>
  <c r="L552" i="2"/>
  <c r="P552" i="2"/>
  <c r="Q552" i="2"/>
  <c r="I552" i="2"/>
  <c r="M552" i="2"/>
  <c r="C552" i="2"/>
  <c r="B553" i="2"/>
  <c r="D551" i="2"/>
  <c r="H553" i="2" l="1"/>
  <c r="L553" i="2"/>
  <c r="P553" i="2"/>
  <c r="I553" i="2"/>
  <c r="M553" i="2"/>
  <c r="Q553" i="2"/>
  <c r="F553" i="2"/>
  <c r="J553" i="2"/>
  <c r="N553" i="2"/>
  <c r="R553" i="2"/>
  <c r="S553" i="2"/>
  <c r="G553" i="2"/>
  <c r="K553" i="2"/>
  <c r="O553" i="2"/>
  <c r="D552" i="2"/>
  <c r="C553" i="2"/>
  <c r="B554" i="2"/>
  <c r="F554" i="2" l="1"/>
  <c r="J554" i="2"/>
  <c r="N554" i="2"/>
  <c r="R554" i="2"/>
  <c r="G554" i="2"/>
  <c r="K554" i="2"/>
  <c r="O554" i="2"/>
  <c r="S554" i="2"/>
  <c r="H554" i="2"/>
  <c r="L554" i="2"/>
  <c r="P554" i="2"/>
  <c r="I554" i="2"/>
  <c r="M554" i="2"/>
  <c r="Q554" i="2"/>
  <c r="D553" i="2"/>
  <c r="C554" i="2"/>
  <c r="B555" i="2"/>
  <c r="H555" i="2" l="1"/>
  <c r="L555" i="2"/>
  <c r="P555" i="2"/>
  <c r="I555" i="2"/>
  <c r="M555" i="2"/>
  <c r="Q555" i="2"/>
  <c r="F555" i="2"/>
  <c r="J555" i="2"/>
  <c r="N555" i="2"/>
  <c r="R555" i="2"/>
  <c r="G555" i="2"/>
  <c r="K555" i="2"/>
  <c r="O555" i="2"/>
  <c r="S555" i="2"/>
  <c r="C555" i="2"/>
  <c r="B556" i="2"/>
  <c r="D554" i="2"/>
  <c r="F556" i="2" l="1"/>
  <c r="J556" i="2"/>
  <c r="N556" i="2"/>
  <c r="R556" i="2"/>
  <c r="G556" i="2"/>
  <c r="K556" i="2"/>
  <c r="O556" i="2"/>
  <c r="S556" i="2"/>
  <c r="H556" i="2"/>
  <c r="L556" i="2"/>
  <c r="P556" i="2"/>
  <c r="I556" i="2"/>
  <c r="M556" i="2"/>
  <c r="Q556" i="2"/>
  <c r="D555" i="2"/>
  <c r="C556" i="2"/>
  <c r="B557" i="2"/>
  <c r="H557" i="2" l="1"/>
  <c r="L557" i="2"/>
  <c r="P557" i="2"/>
  <c r="I557" i="2"/>
  <c r="M557" i="2"/>
  <c r="Q557" i="2"/>
  <c r="F557" i="2"/>
  <c r="J557" i="2"/>
  <c r="N557" i="2"/>
  <c r="R557" i="2"/>
  <c r="K557" i="2"/>
  <c r="O557" i="2"/>
  <c r="S557" i="2"/>
  <c r="G557" i="2"/>
  <c r="D556" i="2"/>
  <c r="C557" i="2"/>
  <c r="B558" i="2"/>
  <c r="F558" i="2" l="1"/>
  <c r="J558" i="2"/>
  <c r="N558" i="2"/>
  <c r="R558" i="2"/>
  <c r="G558" i="2"/>
  <c r="K558" i="2"/>
  <c r="O558" i="2"/>
  <c r="S558" i="2"/>
  <c r="H558" i="2"/>
  <c r="L558" i="2"/>
  <c r="P558" i="2"/>
  <c r="M558" i="2"/>
  <c r="Q558" i="2"/>
  <c r="I558" i="2"/>
  <c r="C558" i="2"/>
  <c r="B559" i="2"/>
  <c r="D557" i="2"/>
  <c r="H559" i="2" l="1"/>
  <c r="L559" i="2"/>
  <c r="P559" i="2"/>
  <c r="I559" i="2"/>
  <c r="M559" i="2"/>
  <c r="Q559" i="2"/>
  <c r="F559" i="2"/>
  <c r="J559" i="2"/>
  <c r="N559" i="2"/>
  <c r="R559" i="2"/>
  <c r="O559" i="2"/>
  <c r="S559" i="2"/>
  <c r="G559" i="2"/>
  <c r="K559" i="2"/>
  <c r="C559" i="2"/>
  <c r="B560" i="2"/>
  <c r="D558" i="2"/>
  <c r="F560" i="2" l="1"/>
  <c r="J560" i="2"/>
  <c r="N560" i="2"/>
  <c r="R560" i="2"/>
  <c r="G560" i="2"/>
  <c r="K560" i="2"/>
  <c r="O560" i="2"/>
  <c r="S560" i="2"/>
  <c r="H560" i="2"/>
  <c r="L560" i="2"/>
  <c r="P560" i="2"/>
  <c r="Q560" i="2"/>
  <c r="I560" i="2"/>
  <c r="M560" i="2"/>
  <c r="C560" i="2"/>
  <c r="B561" i="2"/>
  <c r="D559" i="2"/>
  <c r="H561" i="2" l="1"/>
  <c r="L561" i="2"/>
  <c r="P561" i="2"/>
  <c r="I561" i="2"/>
  <c r="M561" i="2"/>
  <c r="Q561" i="2"/>
  <c r="F561" i="2"/>
  <c r="J561" i="2"/>
  <c r="N561" i="2"/>
  <c r="R561" i="2"/>
  <c r="S561" i="2"/>
  <c r="G561" i="2"/>
  <c r="K561" i="2"/>
  <c r="O561" i="2"/>
  <c r="D560" i="2"/>
  <c r="C561" i="2"/>
  <c r="B562" i="2"/>
  <c r="F562" i="2" l="1"/>
  <c r="J562" i="2"/>
  <c r="N562" i="2"/>
  <c r="R562" i="2"/>
  <c r="G562" i="2"/>
  <c r="K562" i="2"/>
  <c r="O562" i="2"/>
  <c r="S562" i="2"/>
  <c r="H562" i="2"/>
  <c r="L562" i="2"/>
  <c r="P562" i="2"/>
  <c r="I562" i="2"/>
  <c r="M562" i="2"/>
  <c r="Q562" i="2"/>
  <c r="C562" i="2"/>
  <c r="B563" i="2"/>
  <c r="D561" i="2"/>
  <c r="H563" i="2" l="1"/>
  <c r="L563" i="2"/>
  <c r="P563" i="2"/>
  <c r="I563" i="2"/>
  <c r="M563" i="2"/>
  <c r="Q563" i="2"/>
  <c r="F563" i="2"/>
  <c r="J563" i="2"/>
  <c r="N563" i="2"/>
  <c r="R563" i="2"/>
  <c r="G563" i="2"/>
  <c r="K563" i="2"/>
  <c r="O563" i="2"/>
  <c r="S563" i="2"/>
  <c r="D562" i="2"/>
  <c r="C563" i="2"/>
  <c r="B564" i="2"/>
  <c r="F564" i="2" l="1"/>
  <c r="J564" i="2"/>
  <c r="N564" i="2"/>
  <c r="R564" i="2"/>
  <c r="G564" i="2"/>
  <c r="K564" i="2"/>
  <c r="O564" i="2"/>
  <c r="S564" i="2"/>
  <c r="H564" i="2"/>
  <c r="L564" i="2"/>
  <c r="P564" i="2"/>
  <c r="I564" i="2"/>
  <c r="M564" i="2"/>
  <c r="Q564" i="2"/>
  <c r="D563" i="2"/>
  <c r="C564" i="2"/>
  <c r="B565" i="2"/>
  <c r="H565" i="2" l="1"/>
  <c r="L565" i="2"/>
  <c r="P565" i="2"/>
  <c r="I565" i="2"/>
  <c r="M565" i="2"/>
  <c r="Q565" i="2"/>
  <c r="F565" i="2"/>
  <c r="J565" i="2"/>
  <c r="N565" i="2"/>
  <c r="R565" i="2"/>
  <c r="K565" i="2"/>
  <c r="O565" i="2"/>
  <c r="S565" i="2"/>
  <c r="G565" i="2"/>
  <c r="D564" i="2"/>
  <c r="C565" i="2"/>
  <c r="B566" i="2"/>
  <c r="F566" i="2" l="1"/>
  <c r="J566" i="2"/>
  <c r="N566" i="2"/>
  <c r="R566" i="2"/>
  <c r="G566" i="2"/>
  <c r="K566" i="2"/>
  <c r="O566" i="2"/>
  <c r="S566" i="2"/>
  <c r="H566" i="2"/>
  <c r="L566" i="2"/>
  <c r="P566" i="2"/>
  <c r="M566" i="2"/>
  <c r="Q566" i="2"/>
  <c r="I566" i="2"/>
  <c r="C566" i="2"/>
  <c r="B567" i="2"/>
  <c r="D565" i="2"/>
  <c r="H567" i="2" l="1"/>
  <c r="L567" i="2"/>
  <c r="P567" i="2"/>
  <c r="I567" i="2"/>
  <c r="M567" i="2"/>
  <c r="Q567" i="2"/>
  <c r="F567" i="2"/>
  <c r="J567" i="2"/>
  <c r="N567" i="2"/>
  <c r="R567" i="2"/>
  <c r="O567" i="2"/>
  <c r="S567" i="2"/>
  <c r="G567" i="2"/>
  <c r="K567" i="2"/>
  <c r="C567" i="2"/>
  <c r="B568" i="2"/>
  <c r="D566" i="2"/>
  <c r="F568" i="2" l="1"/>
  <c r="J568" i="2"/>
  <c r="N568" i="2"/>
  <c r="R568" i="2"/>
  <c r="G568" i="2"/>
  <c r="K568" i="2"/>
  <c r="O568" i="2"/>
  <c r="S568" i="2"/>
  <c r="H568" i="2"/>
  <c r="L568" i="2"/>
  <c r="P568" i="2"/>
  <c r="Q568" i="2"/>
  <c r="I568" i="2"/>
  <c r="M568" i="2"/>
  <c r="C568" i="2"/>
  <c r="B569" i="2"/>
  <c r="D567" i="2"/>
  <c r="H569" i="2" l="1"/>
  <c r="L569" i="2"/>
  <c r="P569" i="2"/>
  <c r="I569" i="2"/>
  <c r="M569" i="2"/>
  <c r="Q569" i="2"/>
  <c r="F569" i="2"/>
  <c r="J569" i="2"/>
  <c r="N569" i="2"/>
  <c r="R569" i="2"/>
  <c r="S569" i="2"/>
  <c r="G569" i="2"/>
  <c r="K569" i="2"/>
  <c r="O569" i="2"/>
  <c r="C569" i="2"/>
  <c r="B570" i="2"/>
  <c r="D568" i="2"/>
  <c r="F570" i="2" l="1"/>
  <c r="J570" i="2"/>
  <c r="N570" i="2"/>
  <c r="R570" i="2"/>
  <c r="G570" i="2"/>
  <c r="K570" i="2"/>
  <c r="O570" i="2"/>
  <c r="S570" i="2"/>
  <c r="H570" i="2"/>
  <c r="L570" i="2"/>
  <c r="P570" i="2"/>
  <c r="I570" i="2"/>
  <c r="M570" i="2"/>
  <c r="Q570" i="2"/>
  <c r="C570" i="2"/>
  <c r="B571" i="2"/>
  <c r="D569" i="2"/>
  <c r="H571" i="2" l="1"/>
  <c r="L571" i="2"/>
  <c r="P571" i="2"/>
  <c r="I571" i="2"/>
  <c r="M571" i="2"/>
  <c r="Q571" i="2"/>
  <c r="F571" i="2"/>
  <c r="J571" i="2"/>
  <c r="N571" i="2"/>
  <c r="R571" i="2"/>
  <c r="G571" i="2"/>
  <c r="K571" i="2"/>
  <c r="O571" i="2"/>
  <c r="S571" i="2"/>
  <c r="C571" i="2"/>
  <c r="B572" i="2"/>
  <c r="D570" i="2"/>
  <c r="F572" i="2" l="1"/>
  <c r="J572" i="2"/>
  <c r="N572" i="2"/>
  <c r="R572" i="2"/>
  <c r="G572" i="2"/>
  <c r="K572" i="2"/>
  <c r="O572" i="2"/>
  <c r="S572" i="2"/>
  <c r="H572" i="2"/>
  <c r="L572" i="2"/>
  <c r="P572" i="2"/>
  <c r="I572" i="2"/>
  <c r="M572" i="2"/>
  <c r="Q572" i="2"/>
  <c r="D571" i="2"/>
  <c r="C572" i="2"/>
  <c r="B573" i="2"/>
  <c r="H573" i="2" l="1"/>
  <c r="L573" i="2"/>
  <c r="P573" i="2"/>
  <c r="I573" i="2"/>
  <c r="M573" i="2"/>
  <c r="Q573" i="2"/>
  <c r="F573" i="2"/>
  <c r="J573" i="2"/>
  <c r="N573" i="2"/>
  <c r="R573" i="2"/>
  <c r="K573" i="2"/>
  <c r="O573" i="2"/>
  <c r="S573" i="2"/>
  <c r="G573" i="2"/>
  <c r="D572" i="2"/>
  <c r="C573" i="2"/>
  <c r="B574" i="2"/>
  <c r="F574" i="2" l="1"/>
  <c r="J574" i="2"/>
  <c r="N574" i="2"/>
  <c r="R574" i="2"/>
  <c r="G574" i="2"/>
  <c r="K574" i="2"/>
  <c r="O574" i="2"/>
  <c r="S574" i="2"/>
  <c r="H574" i="2"/>
  <c r="L574" i="2"/>
  <c r="P574" i="2"/>
  <c r="M574" i="2"/>
  <c r="Q574" i="2"/>
  <c r="I574" i="2"/>
  <c r="C574" i="2"/>
  <c r="B575" i="2"/>
  <c r="D573" i="2"/>
  <c r="H575" i="2" l="1"/>
  <c r="L575" i="2"/>
  <c r="P575" i="2"/>
  <c r="I575" i="2"/>
  <c r="M575" i="2"/>
  <c r="Q575" i="2"/>
  <c r="F575" i="2"/>
  <c r="J575" i="2"/>
  <c r="N575" i="2"/>
  <c r="R575" i="2"/>
  <c r="O575" i="2"/>
  <c r="S575" i="2"/>
  <c r="G575" i="2"/>
  <c r="K575" i="2"/>
  <c r="D574" i="2"/>
  <c r="C575" i="2"/>
  <c r="B576" i="2"/>
  <c r="F576" i="2" l="1"/>
  <c r="J576" i="2"/>
  <c r="N576" i="2"/>
  <c r="R576" i="2"/>
  <c r="G576" i="2"/>
  <c r="K576" i="2"/>
  <c r="O576" i="2"/>
  <c r="S576" i="2"/>
  <c r="H576" i="2"/>
  <c r="L576" i="2"/>
  <c r="P576" i="2"/>
  <c r="Q576" i="2"/>
  <c r="I576" i="2"/>
  <c r="M576" i="2"/>
  <c r="D575" i="2"/>
  <c r="C576" i="2"/>
  <c r="B577" i="2"/>
  <c r="H577" i="2" l="1"/>
  <c r="L577" i="2"/>
  <c r="P577" i="2"/>
  <c r="I577" i="2"/>
  <c r="M577" i="2"/>
  <c r="Q577" i="2"/>
  <c r="F577" i="2"/>
  <c r="J577" i="2"/>
  <c r="N577" i="2"/>
  <c r="R577" i="2"/>
  <c r="S577" i="2"/>
  <c r="G577" i="2"/>
  <c r="K577" i="2"/>
  <c r="O577" i="2"/>
  <c r="C577" i="2"/>
  <c r="B578" i="2"/>
  <c r="D576" i="2"/>
  <c r="F578" i="2" l="1"/>
  <c r="J578" i="2"/>
  <c r="N578" i="2"/>
  <c r="R578" i="2"/>
  <c r="G578" i="2"/>
  <c r="K578" i="2"/>
  <c r="O578" i="2"/>
  <c r="S578" i="2"/>
  <c r="H578" i="2"/>
  <c r="L578" i="2"/>
  <c r="P578" i="2"/>
  <c r="I578" i="2"/>
  <c r="M578" i="2"/>
  <c r="Q578" i="2"/>
  <c r="D577" i="2"/>
  <c r="C578" i="2"/>
  <c r="B579" i="2"/>
  <c r="H579" i="2" l="1"/>
  <c r="L579" i="2"/>
  <c r="P579" i="2"/>
  <c r="I579" i="2"/>
  <c r="M579" i="2"/>
  <c r="Q579" i="2"/>
  <c r="F579" i="2"/>
  <c r="J579" i="2"/>
  <c r="N579" i="2"/>
  <c r="R579" i="2"/>
  <c r="G579" i="2"/>
  <c r="K579" i="2"/>
  <c r="O579" i="2"/>
  <c r="S579" i="2"/>
  <c r="C579" i="2"/>
  <c r="B580" i="2"/>
  <c r="D578" i="2"/>
  <c r="F580" i="2" l="1"/>
  <c r="J580" i="2"/>
  <c r="N580" i="2"/>
  <c r="R580" i="2"/>
  <c r="G580" i="2"/>
  <c r="K580" i="2"/>
  <c r="O580" i="2"/>
  <c r="S580" i="2"/>
  <c r="H580" i="2"/>
  <c r="L580" i="2"/>
  <c r="P580" i="2"/>
  <c r="I580" i="2"/>
  <c r="M580" i="2"/>
  <c r="Q580" i="2"/>
  <c r="C580" i="2"/>
  <c r="B581" i="2"/>
  <c r="D579" i="2"/>
  <c r="H581" i="2" l="1"/>
  <c r="L581" i="2"/>
  <c r="P581" i="2"/>
  <c r="I581" i="2"/>
  <c r="M581" i="2"/>
  <c r="Q581" i="2"/>
  <c r="F581" i="2"/>
  <c r="J581" i="2"/>
  <c r="N581" i="2"/>
  <c r="R581" i="2"/>
  <c r="K581" i="2"/>
  <c r="O581" i="2"/>
  <c r="S581" i="2"/>
  <c r="G581" i="2"/>
  <c r="C581" i="2"/>
  <c r="B582" i="2"/>
  <c r="D580" i="2"/>
  <c r="F582" i="2" l="1"/>
  <c r="J582" i="2"/>
  <c r="N582" i="2"/>
  <c r="R582" i="2"/>
  <c r="G582" i="2"/>
  <c r="K582" i="2"/>
  <c r="O582" i="2"/>
  <c r="S582" i="2"/>
  <c r="H582" i="2"/>
  <c r="L582" i="2"/>
  <c r="P582" i="2"/>
  <c r="M582" i="2"/>
  <c r="Q582" i="2"/>
  <c r="I582" i="2"/>
  <c r="D581" i="2"/>
  <c r="C582" i="2"/>
  <c r="B583" i="2"/>
  <c r="H583" i="2" l="1"/>
  <c r="L583" i="2"/>
  <c r="P583" i="2"/>
  <c r="I583" i="2"/>
  <c r="M583" i="2"/>
  <c r="Q583" i="2"/>
  <c r="F583" i="2"/>
  <c r="J583" i="2"/>
  <c r="N583" i="2"/>
  <c r="R583" i="2"/>
  <c r="O583" i="2"/>
  <c r="S583" i="2"/>
  <c r="G583" i="2"/>
  <c r="K583" i="2"/>
  <c r="C583" i="2"/>
  <c r="B584" i="2"/>
  <c r="D582" i="2"/>
  <c r="D583" i="2" l="1"/>
  <c r="F584" i="2"/>
  <c r="J584" i="2"/>
  <c r="N584" i="2"/>
  <c r="R584" i="2"/>
  <c r="G584" i="2"/>
  <c r="K584" i="2"/>
  <c r="O584" i="2"/>
  <c r="S584" i="2"/>
  <c r="H584" i="2"/>
  <c r="L584" i="2"/>
  <c r="P584" i="2"/>
  <c r="Q584" i="2"/>
  <c r="I584" i="2"/>
  <c r="M584" i="2"/>
  <c r="C584" i="2"/>
  <c r="B585" i="2"/>
  <c r="H585" i="2" l="1"/>
  <c r="L585" i="2"/>
  <c r="P585" i="2"/>
  <c r="I585" i="2"/>
  <c r="M585" i="2"/>
  <c r="Q585" i="2"/>
  <c r="F585" i="2"/>
  <c r="J585" i="2"/>
  <c r="N585" i="2"/>
  <c r="R585" i="2"/>
  <c r="S585" i="2"/>
  <c r="G585" i="2"/>
  <c r="K585" i="2"/>
  <c r="O585" i="2"/>
  <c r="C585" i="2"/>
  <c r="B586" i="2"/>
  <c r="D584" i="2"/>
  <c r="F586" i="2" l="1"/>
  <c r="J586" i="2"/>
  <c r="N586" i="2"/>
  <c r="R586" i="2"/>
  <c r="G586" i="2"/>
  <c r="K586" i="2"/>
  <c r="O586" i="2"/>
  <c r="S586" i="2"/>
  <c r="H586" i="2"/>
  <c r="L586" i="2"/>
  <c r="P586" i="2"/>
  <c r="I586" i="2"/>
  <c r="M586" i="2"/>
  <c r="Q586" i="2"/>
  <c r="C586" i="2"/>
  <c r="B587" i="2"/>
  <c r="D585" i="2"/>
  <c r="H587" i="2" l="1"/>
  <c r="L587" i="2"/>
  <c r="P587" i="2"/>
  <c r="I587" i="2"/>
  <c r="M587" i="2"/>
  <c r="Q587" i="2"/>
  <c r="F587" i="2"/>
  <c r="J587" i="2"/>
  <c r="N587" i="2"/>
  <c r="R587" i="2"/>
  <c r="G587" i="2"/>
  <c r="K587" i="2"/>
  <c r="O587" i="2"/>
  <c r="S587" i="2"/>
  <c r="C587" i="2"/>
  <c r="B588" i="2"/>
  <c r="D586" i="2"/>
  <c r="F588" i="2" l="1"/>
  <c r="J588" i="2"/>
  <c r="N588" i="2"/>
  <c r="R588" i="2"/>
  <c r="G588" i="2"/>
  <c r="K588" i="2"/>
  <c r="O588" i="2"/>
  <c r="S588" i="2"/>
  <c r="H588" i="2"/>
  <c r="L588" i="2"/>
  <c r="P588" i="2"/>
  <c r="I588" i="2"/>
  <c r="M588" i="2"/>
  <c r="Q588" i="2"/>
  <c r="C588" i="2"/>
  <c r="B589" i="2"/>
  <c r="D587" i="2"/>
  <c r="H589" i="2" l="1"/>
  <c r="L589" i="2"/>
  <c r="P589" i="2"/>
  <c r="I589" i="2"/>
  <c r="M589" i="2"/>
  <c r="Q589" i="2"/>
  <c r="F589" i="2"/>
  <c r="J589" i="2"/>
  <c r="N589" i="2"/>
  <c r="R589" i="2"/>
  <c r="K589" i="2"/>
  <c r="O589" i="2"/>
  <c r="S589" i="2"/>
  <c r="G589" i="2"/>
  <c r="D588" i="2"/>
  <c r="C589" i="2"/>
  <c r="B590" i="2"/>
  <c r="F590" i="2" l="1"/>
  <c r="J590" i="2"/>
  <c r="N590" i="2"/>
  <c r="R590" i="2"/>
  <c r="G590" i="2"/>
  <c r="K590" i="2"/>
  <c r="O590" i="2"/>
  <c r="S590" i="2"/>
  <c r="H590" i="2"/>
  <c r="L590" i="2"/>
  <c r="P590" i="2"/>
  <c r="M590" i="2"/>
  <c r="Q590" i="2"/>
  <c r="I590" i="2"/>
  <c r="D589" i="2"/>
  <c r="C590" i="2"/>
  <c r="B591" i="2"/>
  <c r="H591" i="2" l="1"/>
  <c r="L591" i="2"/>
  <c r="P591" i="2"/>
  <c r="I591" i="2"/>
  <c r="M591" i="2"/>
  <c r="Q591" i="2"/>
  <c r="F591" i="2"/>
  <c r="J591" i="2"/>
  <c r="N591" i="2"/>
  <c r="R591" i="2"/>
  <c r="O591" i="2"/>
  <c r="S591" i="2"/>
  <c r="G591" i="2"/>
  <c r="K591" i="2"/>
  <c r="C591" i="2"/>
  <c r="B592" i="2"/>
  <c r="D590" i="2"/>
  <c r="F592" i="2" l="1"/>
  <c r="J592" i="2"/>
  <c r="N592" i="2"/>
  <c r="R592" i="2"/>
  <c r="G592" i="2"/>
  <c r="K592" i="2"/>
  <c r="O592" i="2"/>
  <c r="S592" i="2"/>
  <c r="H592" i="2"/>
  <c r="L592" i="2"/>
  <c r="P592" i="2"/>
  <c r="Q592" i="2"/>
  <c r="I592" i="2"/>
  <c r="M592" i="2"/>
  <c r="D591" i="2"/>
  <c r="C592" i="2"/>
  <c r="B593" i="2"/>
  <c r="H593" i="2" l="1"/>
  <c r="L593" i="2"/>
  <c r="P593" i="2"/>
  <c r="I593" i="2"/>
  <c r="M593" i="2"/>
  <c r="Q593" i="2"/>
  <c r="F593" i="2"/>
  <c r="J593" i="2"/>
  <c r="N593" i="2"/>
  <c r="R593" i="2"/>
  <c r="S593" i="2"/>
  <c r="G593" i="2"/>
  <c r="K593" i="2"/>
  <c r="O593" i="2"/>
  <c r="D592" i="2"/>
  <c r="C593" i="2"/>
  <c r="B594" i="2"/>
  <c r="F594" i="2" l="1"/>
  <c r="J594" i="2"/>
  <c r="N594" i="2"/>
  <c r="R594" i="2"/>
  <c r="G594" i="2"/>
  <c r="K594" i="2"/>
  <c r="O594" i="2"/>
  <c r="S594" i="2"/>
  <c r="H594" i="2"/>
  <c r="L594" i="2"/>
  <c r="P594" i="2"/>
  <c r="I594" i="2"/>
  <c r="M594" i="2"/>
  <c r="Q594" i="2"/>
  <c r="C594" i="2"/>
  <c r="B595" i="2"/>
  <c r="D593" i="2"/>
  <c r="H595" i="2" l="1"/>
  <c r="L595" i="2"/>
  <c r="P595" i="2"/>
  <c r="I595" i="2"/>
  <c r="M595" i="2"/>
  <c r="Q595" i="2"/>
  <c r="F595" i="2"/>
  <c r="J595" i="2"/>
  <c r="N595" i="2"/>
  <c r="R595" i="2"/>
  <c r="G595" i="2"/>
  <c r="K595" i="2"/>
  <c r="O595" i="2"/>
  <c r="S595" i="2"/>
  <c r="D594" i="2"/>
  <c r="C595" i="2"/>
  <c r="B596" i="2"/>
  <c r="F596" i="2" l="1"/>
  <c r="J596" i="2"/>
  <c r="N596" i="2"/>
  <c r="R596" i="2"/>
  <c r="G596" i="2"/>
  <c r="K596" i="2"/>
  <c r="O596" i="2"/>
  <c r="S596" i="2"/>
  <c r="H596" i="2"/>
  <c r="L596" i="2"/>
  <c r="P596" i="2"/>
  <c r="I596" i="2"/>
  <c r="M596" i="2"/>
  <c r="Q596" i="2"/>
  <c r="C596" i="2"/>
  <c r="B597" i="2"/>
  <c r="D595" i="2"/>
  <c r="H597" i="2" l="1"/>
  <c r="L597" i="2"/>
  <c r="P597" i="2"/>
  <c r="I597" i="2"/>
  <c r="M597" i="2"/>
  <c r="Q597" i="2"/>
  <c r="F597" i="2"/>
  <c r="J597" i="2"/>
  <c r="N597" i="2"/>
  <c r="R597" i="2"/>
  <c r="K597" i="2"/>
  <c r="O597" i="2"/>
  <c r="S597" i="2"/>
  <c r="G597" i="2"/>
  <c r="C597" i="2"/>
  <c r="B598" i="2"/>
  <c r="D596" i="2"/>
  <c r="F598" i="2" l="1"/>
  <c r="J598" i="2"/>
  <c r="N598" i="2"/>
  <c r="R598" i="2"/>
  <c r="G598" i="2"/>
  <c r="K598" i="2"/>
  <c r="O598" i="2"/>
  <c r="S598" i="2"/>
  <c r="H598" i="2"/>
  <c r="L598" i="2"/>
  <c r="P598" i="2"/>
  <c r="M598" i="2"/>
  <c r="Q598" i="2"/>
  <c r="I598" i="2"/>
  <c r="C598" i="2"/>
  <c r="B599" i="2"/>
  <c r="D597" i="2"/>
  <c r="H599" i="2" l="1"/>
  <c r="L599" i="2"/>
  <c r="P599" i="2"/>
  <c r="I599" i="2"/>
  <c r="M599" i="2"/>
  <c r="Q599" i="2"/>
  <c r="F599" i="2"/>
  <c r="J599" i="2"/>
  <c r="N599" i="2"/>
  <c r="R599" i="2"/>
  <c r="O599" i="2"/>
  <c r="S599" i="2"/>
  <c r="G599" i="2"/>
  <c r="K599" i="2"/>
  <c r="D598" i="2"/>
  <c r="C599" i="2"/>
  <c r="B600" i="2"/>
  <c r="D599" i="2" l="1"/>
  <c r="F600" i="2"/>
  <c r="J600" i="2"/>
  <c r="N600" i="2"/>
  <c r="R600" i="2"/>
  <c r="G600" i="2"/>
  <c r="K600" i="2"/>
  <c r="O600" i="2"/>
  <c r="S600" i="2"/>
  <c r="H600" i="2"/>
  <c r="L600" i="2"/>
  <c r="P600" i="2"/>
  <c r="Q600" i="2"/>
  <c r="I600" i="2"/>
  <c r="M600" i="2"/>
  <c r="C600" i="2"/>
  <c r="B601" i="2"/>
  <c r="H601" i="2" l="1"/>
  <c r="L601" i="2"/>
  <c r="P601" i="2"/>
  <c r="I601" i="2"/>
  <c r="M601" i="2"/>
  <c r="Q601" i="2"/>
  <c r="F601" i="2"/>
  <c r="J601" i="2"/>
  <c r="N601" i="2"/>
  <c r="R601" i="2"/>
  <c r="S601" i="2"/>
  <c r="G601" i="2"/>
  <c r="K601" i="2"/>
  <c r="O601" i="2"/>
  <c r="D600" i="2"/>
  <c r="C601" i="2"/>
  <c r="B602" i="2"/>
  <c r="F602" i="2" l="1"/>
  <c r="J602" i="2"/>
  <c r="N602" i="2"/>
  <c r="R602" i="2"/>
  <c r="G602" i="2"/>
  <c r="K602" i="2"/>
  <c r="O602" i="2"/>
  <c r="S602" i="2"/>
  <c r="H602" i="2"/>
  <c r="L602" i="2"/>
  <c r="P602" i="2"/>
  <c r="I602" i="2"/>
  <c r="M602" i="2"/>
  <c r="Q602" i="2"/>
  <c r="D601" i="2"/>
  <c r="C602" i="2"/>
  <c r="B603" i="2"/>
  <c r="H603" i="2" l="1"/>
  <c r="L603" i="2"/>
  <c r="P603" i="2"/>
  <c r="I603" i="2"/>
  <c r="M603" i="2"/>
  <c r="Q603" i="2"/>
  <c r="F603" i="2"/>
  <c r="J603" i="2"/>
  <c r="N603" i="2"/>
  <c r="R603" i="2"/>
  <c r="G603" i="2"/>
  <c r="K603" i="2"/>
  <c r="O603" i="2"/>
  <c r="S603" i="2"/>
  <c r="D602" i="2"/>
  <c r="C603" i="2"/>
  <c r="B604" i="2"/>
  <c r="F604" i="2" l="1"/>
  <c r="J604" i="2"/>
  <c r="N604" i="2"/>
  <c r="R604" i="2"/>
  <c r="G604" i="2"/>
  <c r="K604" i="2"/>
  <c r="O604" i="2"/>
  <c r="S604" i="2"/>
  <c r="H604" i="2"/>
  <c r="L604" i="2"/>
  <c r="P604" i="2"/>
  <c r="I604" i="2"/>
  <c r="M604" i="2"/>
  <c r="Q604" i="2"/>
  <c r="C604" i="2"/>
  <c r="B605" i="2"/>
  <c r="D603" i="2"/>
  <c r="D604" i="2" l="1"/>
  <c r="H605" i="2"/>
  <c r="L605" i="2"/>
  <c r="P605" i="2"/>
  <c r="I605" i="2"/>
  <c r="M605" i="2"/>
  <c r="Q605" i="2"/>
  <c r="F605" i="2"/>
  <c r="J605" i="2"/>
  <c r="N605" i="2"/>
  <c r="R605" i="2"/>
  <c r="K605" i="2"/>
  <c r="O605" i="2"/>
  <c r="S605" i="2"/>
  <c r="G605" i="2"/>
  <c r="C605" i="2"/>
  <c r="B606" i="2"/>
  <c r="F606" i="2" l="1"/>
  <c r="J606" i="2"/>
  <c r="N606" i="2"/>
  <c r="R606" i="2"/>
  <c r="G606" i="2"/>
  <c r="K606" i="2"/>
  <c r="O606" i="2"/>
  <c r="S606" i="2"/>
  <c r="H606" i="2"/>
  <c r="L606" i="2"/>
  <c r="P606" i="2"/>
  <c r="M606" i="2"/>
  <c r="Q606" i="2"/>
  <c r="I606" i="2"/>
  <c r="D605" i="2"/>
  <c r="C606" i="2"/>
  <c r="B607" i="2"/>
  <c r="H607" i="2" l="1"/>
  <c r="L607" i="2"/>
  <c r="P607" i="2"/>
  <c r="I607" i="2"/>
  <c r="M607" i="2"/>
  <c r="Q607" i="2"/>
  <c r="F607" i="2"/>
  <c r="J607" i="2"/>
  <c r="N607" i="2"/>
  <c r="R607" i="2"/>
  <c r="O607" i="2"/>
  <c r="S607" i="2"/>
  <c r="G607" i="2"/>
  <c r="K607" i="2"/>
  <c r="C607" i="2"/>
  <c r="B608" i="2"/>
  <c r="D606" i="2"/>
  <c r="F608" i="2" l="1"/>
  <c r="J608" i="2"/>
  <c r="N608" i="2"/>
  <c r="R608" i="2"/>
  <c r="G608" i="2"/>
  <c r="K608" i="2"/>
  <c r="O608" i="2"/>
  <c r="S608" i="2"/>
  <c r="H608" i="2"/>
  <c r="L608" i="2"/>
  <c r="P608" i="2"/>
  <c r="Q608" i="2"/>
  <c r="I608" i="2"/>
  <c r="M608" i="2"/>
  <c r="D607" i="2"/>
  <c r="C608" i="2"/>
  <c r="B609" i="2"/>
  <c r="D608" i="2" l="1"/>
  <c r="H609" i="2"/>
  <c r="L609" i="2"/>
  <c r="P609" i="2"/>
  <c r="I609" i="2"/>
  <c r="M609" i="2"/>
  <c r="Q609" i="2"/>
  <c r="F609" i="2"/>
  <c r="J609" i="2"/>
  <c r="N609" i="2"/>
  <c r="R609" i="2"/>
  <c r="S609" i="2"/>
  <c r="G609" i="2"/>
  <c r="K609" i="2"/>
  <c r="O609" i="2"/>
  <c r="C609" i="2"/>
  <c r="B610" i="2"/>
  <c r="F610" i="2" l="1"/>
  <c r="J610" i="2"/>
  <c r="N610" i="2"/>
  <c r="R610" i="2"/>
  <c r="G610" i="2"/>
  <c r="K610" i="2"/>
  <c r="O610" i="2"/>
  <c r="S610" i="2"/>
  <c r="H610" i="2"/>
  <c r="L610" i="2"/>
  <c r="P610" i="2"/>
  <c r="I610" i="2"/>
  <c r="M610" i="2"/>
  <c r="Q610" i="2"/>
  <c r="D609" i="2"/>
  <c r="C610" i="2"/>
  <c r="B611" i="2"/>
  <c r="H611" i="2" l="1"/>
  <c r="L611" i="2"/>
  <c r="P611" i="2"/>
  <c r="I611" i="2"/>
  <c r="M611" i="2"/>
  <c r="Q611" i="2"/>
  <c r="F611" i="2"/>
  <c r="J611" i="2"/>
  <c r="N611" i="2"/>
  <c r="R611" i="2"/>
  <c r="G611" i="2"/>
  <c r="K611" i="2"/>
  <c r="O611" i="2"/>
  <c r="S611" i="2"/>
  <c r="C611" i="2"/>
  <c r="B612" i="2"/>
  <c r="D610" i="2"/>
  <c r="F612" i="2" l="1"/>
  <c r="J612" i="2"/>
  <c r="N612" i="2"/>
  <c r="R612" i="2"/>
  <c r="G612" i="2"/>
  <c r="K612" i="2"/>
  <c r="O612" i="2"/>
  <c r="S612" i="2"/>
  <c r="H612" i="2"/>
  <c r="L612" i="2"/>
  <c r="P612" i="2"/>
  <c r="I612" i="2"/>
  <c r="M612" i="2"/>
  <c r="Q612" i="2"/>
  <c r="D611" i="2"/>
  <c r="C612" i="2"/>
  <c r="B613" i="2"/>
  <c r="H613" i="2" l="1"/>
  <c r="L613" i="2"/>
  <c r="P613" i="2"/>
  <c r="I613" i="2"/>
  <c r="M613" i="2"/>
  <c r="Q613" i="2"/>
  <c r="F613" i="2"/>
  <c r="J613" i="2"/>
  <c r="N613" i="2"/>
  <c r="R613" i="2"/>
  <c r="K613" i="2"/>
  <c r="O613" i="2"/>
  <c r="S613" i="2"/>
  <c r="G613" i="2"/>
  <c r="D612" i="2"/>
  <c r="C613" i="2"/>
  <c r="B614" i="2"/>
  <c r="F614" i="2" l="1"/>
  <c r="J614" i="2"/>
  <c r="N614" i="2"/>
  <c r="R614" i="2"/>
  <c r="G614" i="2"/>
  <c r="K614" i="2"/>
  <c r="O614" i="2"/>
  <c r="S614" i="2"/>
  <c r="H614" i="2"/>
  <c r="L614" i="2"/>
  <c r="P614" i="2"/>
  <c r="M614" i="2"/>
  <c r="Q614" i="2"/>
  <c r="I614" i="2"/>
  <c r="D613" i="2"/>
  <c r="C614" i="2"/>
  <c r="B615" i="2"/>
  <c r="H615" i="2" l="1"/>
  <c r="L615" i="2"/>
  <c r="P615" i="2"/>
  <c r="I615" i="2"/>
  <c r="M615" i="2"/>
  <c r="Q615" i="2"/>
  <c r="F615" i="2"/>
  <c r="J615" i="2"/>
  <c r="N615" i="2"/>
  <c r="R615" i="2"/>
  <c r="O615" i="2"/>
  <c r="S615" i="2"/>
  <c r="G615" i="2"/>
  <c r="K615" i="2"/>
  <c r="C615" i="2"/>
  <c r="B616" i="2"/>
  <c r="D614" i="2"/>
  <c r="F616" i="2" l="1"/>
  <c r="J616" i="2"/>
  <c r="N616" i="2"/>
  <c r="R616" i="2"/>
  <c r="G616" i="2"/>
  <c r="K616" i="2"/>
  <c r="O616" i="2"/>
  <c r="S616" i="2"/>
  <c r="H616" i="2"/>
  <c r="L616" i="2"/>
  <c r="P616" i="2"/>
  <c r="Q616" i="2"/>
  <c r="I616" i="2"/>
  <c r="M616" i="2"/>
  <c r="D615" i="2"/>
  <c r="C616" i="2"/>
  <c r="B617" i="2"/>
  <c r="D616" i="2" l="1"/>
  <c r="H617" i="2"/>
  <c r="L617" i="2"/>
  <c r="P617" i="2"/>
  <c r="I617" i="2"/>
  <c r="M617" i="2"/>
  <c r="Q617" i="2"/>
  <c r="F617" i="2"/>
  <c r="J617" i="2"/>
  <c r="N617" i="2"/>
  <c r="R617" i="2"/>
  <c r="S617" i="2"/>
  <c r="G617" i="2"/>
  <c r="K617" i="2"/>
  <c r="O617" i="2"/>
  <c r="C617" i="2"/>
  <c r="B618" i="2"/>
  <c r="F618" i="2" l="1"/>
  <c r="J618" i="2"/>
  <c r="N618" i="2"/>
  <c r="R618" i="2"/>
  <c r="G618" i="2"/>
  <c r="K618" i="2"/>
  <c r="O618" i="2"/>
  <c r="S618" i="2"/>
  <c r="H618" i="2"/>
  <c r="L618" i="2"/>
  <c r="P618" i="2"/>
  <c r="I618" i="2"/>
  <c r="M618" i="2"/>
  <c r="Q618" i="2"/>
  <c r="D617" i="2"/>
  <c r="C618" i="2"/>
  <c r="B619" i="2"/>
  <c r="H619" i="2" l="1"/>
  <c r="L619" i="2"/>
  <c r="P619" i="2"/>
  <c r="I619" i="2"/>
  <c r="M619" i="2"/>
  <c r="Q619" i="2"/>
  <c r="F619" i="2"/>
  <c r="J619" i="2"/>
  <c r="N619" i="2"/>
  <c r="R619" i="2"/>
  <c r="G619" i="2"/>
  <c r="K619" i="2"/>
  <c r="O619" i="2"/>
  <c r="S619" i="2"/>
  <c r="C619" i="2"/>
  <c r="B620" i="2"/>
  <c r="D618" i="2"/>
  <c r="F620" i="2" l="1"/>
  <c r="J620" i="2"/>
  <c r="N620" i="2"/>
  <c r="R620" i="2"/>
  <c r="G620" i="2"/>
  <c r="K620" i="2"/>
  <c r="O620" i="2"/>
  <c r="S620" i="2"/>
  <c r="H620" i="2"/>
  <c r="L620" i="2"/>
  <c r="P620" i="2"/>
  <c r="I620" i="2"/>
  <c r="M620" i="2"/>
  <c r="Q620" i="2"/>
  <c r="D619" i="2"/>
  <c r="C620" i="2"/>
  <c r="B621" i="2"/>
  <c r="H621" i="2" l="1"/>
  <c r="L621" i="2"/>
  <c r="P621" i="2"/>
  <c r="I621" i="2"/>
  <c r="M621" i="2"/>
  <c r="Q621" i="2"/>
  <c r="F621" i="2"/>
  <c r="J621" i="2"/>
  <c r="N621" i="2"/>
  <c r="R621" i="2"/>
  <c r="K621" i="2"/>
  <c r="O621" i="2"/>
  <c r="S621" i="2"/>
  <c r="G621" i="2"/>
  <c r="D620" i="2"/>
  <c r="C621" i="2"/>
  <c r="B622" i="2"/>
  <c r="F622" i="2" l="1"/>
  <c r="J622" i="2"/>
  <c r="N622" i="2"/>
  <c r="R622" i="2"/>
  <c r="G622" i="2"/>
  <c r="K622" i="2"/>
  <c r="O622" i="2"/>
  <c r="S622" i="2"/>
  <c r="H622" i="2"/>
  <c r="L622" i="2"/>
  <c r="P622" i="2"/>
  <c r="M622" i="2"/>
  <c r="Q622" i="2"/>
  <c r="I622" i="2"/>
  <c r="C622" i="2"/>
  <c r="B623" i="2"/>
  <c r="D621" i="2"/>
  <c r="H623" i="2" l="1"/>
  <c r="L623" i="2"/>
  <c r="P623" i="2"/>
  <c r="I623" i="2"/>
  <c r="F623" i="2"/>
  <c r="J623" i="2"/>
  <c r="N623" i="2"/>
  <c r="R623" i="2"/>
  <c r="M623" i="2"/>
  <c r="O623" i="2"/>
  <c r="G623" i="2"/>
  <c r="Q623" i="2"/>
  <c r="S623" i="2"/>
  <c r="K623" i="2"/>
  <c r="D622" i="2"/>
  <c r="C623" i="2"/>
  <c r="B624" i="2"/>
  <c r="F624" i="2" l="1"/>
  <c r="J624" i="2"/>
  <c r="N624" i="2"/>
  <c r="R624" i="2"/>
  <c r="H624" i="2"/>
  <c r="L624" i="2"/>
  <c r="P624" i="2"/>
  <c r="G624" i="2"/>
  <c r="O624" i="2"/>
  <c r="I624" i="2"/>
  <c r="Q624" i="2"/>
  <c r="K624" i="2"/>
  <c r="S624" i="2"/>
  <c r="M624" i="2"/>
  <c r="D623" i="2"/>
  <c r="C624" i="2"/>
  <c r="B625" i="2"/>
  <c r="H625" i="2" l="1"/>
  <c r="L625" i="2"/>
  <c r="P625" i="2"/>
  <c r="F625" i="2"/>
  <c r="J625" i="2"/>
  <c r="N625" i="2"/>
  <c r="R625" i="2"/>
  <c r="I625" i="2"/>
  <c r="Q625" i="2"/>
  <c r="K625" i="2"/>
  <c r="S625" i="2"/>
  <c r="M625" i="2"/>
  <c r="G625" i="2"/>
  <c r="O625" i="2"/>
  <c r="D624" i="2"/>
  <c r="C625" i="2"/>
  <c r="B626" i="2"/>
  <c r="F626" i="2" l="1"/>
  <c r="J626" i="2"/>
  <c r="N626" i="2"/>
  <c r="R626" i="2"/>
  <c r="H626" i="2"/>
  <c r="L626" i="2"/>
  <c r="P626" i="2"/>
  <c r="K626" i="2"/>
  <c r="S626" i="2"/>
  <c r="M626" i="2"/>
  <c r="G626" i="2"/>
  <c r="O626" i="2"/>
  <c r="Q626" i="2"/>
  <c r="I626" i="2"/>
  <c r="D625" i="2"/>
  <c r="C626" i="2"/>
  <c r="B627" i="2"/>
  <c r="D626" i="2" l="1"/>
  <c r="H627" i="2"/>
  <c r="L627" i="2"/>
  <c r="P627" i="2"/>
  <c r="F627" i="2"/>
  <c r="J627" i="2"/>
  <c r="N627" i="2"/>
  <c r="R627" i="2"/>
  <c r="M627" i="2"/>
  <c r="G627" i="2"/>
  <c r="O627" i="2"/>
  <c r="I627" i="2"/>
  <c r="Q627" i="2"/>
  <c r="K627" i="2"/>
  <c r="S627" i="2"/>
  <c r="C627" i="2"/>
  <c r="B628" i="2"/>
  <c r="F628" i="2" l="1"/>
  <c r="J628" i="2"/>
  <c r="N628" i="2"/>
  <c r="R628" i="2"/>
  <c r="H628" i="2"/>
  <c r="L628" i="2"/>
  <c r="P628" i="2"/>
  <c r="G628" i="2"/>
  <c r="O628" i="2"/>
  <c r="I628" i="2"/>
  <c r="Q628" i="2"/>
  <c r="K628" i="2"/>
  <c r="S628" i="2"/>
  <c r="M628" i="2"/>
  <c r="D627" i="2"/>
  <c r="C628" i="2"/>
  <c r="B629" i="2"/>
  <c r="H629" i="2" l="1"/>
  <c r="L629" i="2"/>
  <c r="P629" i="2"/>
  <c r="F629" i="2"/>
  <c r="J629" i="2"/>
  <c r="N629" i="2"/>
  <c r="R629" i="2"/>
  <c r="I629" i="2"/>
  <c r="Q629" i="2"/>
  <c r="K629" i="2"/>
  <c r="S629" i="2"/>
  <c r="M629" i="2"/>
  <c r="G629" i="2"/>
  <c r="O629" i="2"/>
  <c r="D628" i="2"/>
  <c r="C629" i="2"/>
  <c r="B630" i="2"/>
  <c r="D629" i="2" l="1"/>
  <c r="F630" i="2"/>
  <c r="J630" i="2"/>
  <c r="N630" i="2"/>
  <c r="R630" i="2"/>
  <c r="H630" i="2"/>
  <c r="L630" i="2"/>
  <c r="P630" i="2"/>
  <c r="K630" i="2"/>
  <c r="S630" i="2"/>
  <c r="M630" i="2"/>
  <c r="G630" i="2"/>
  <c r="O630" i="2"/>
  <c r="I630" i="2"/>
  <c r="Q630" i="2"/>
  <c r="C630" i="2"/>
  <c r="B631" i="2"/>
  <c r="H631" i="2" l="1"/>
  <c r="L631" i="2"/>
  <c r="P631" i="2"/>
  <c r="F631" i="2"/>
  <c r="J631" i="2"/>
  <c r="N631" i="2"/>
  <c r="R631" i="2"/>
  <c r="M631" i="2"/>
  <c r="G631" i="2"/>
  <c r="O631" i="2"/>
  <c r="I631" i="2"/>
  <c r="Q631" i="2"/>
  <c r="K631" i="2"/>
  <c r="S631" i="2"/>
  <c r="C631" i="2"/>
  <c r="B632" i="2"/>
  <c r="D630" i="2"/>
  <c r="F632" i="2" l="1"/>
  <c r="J632" i="2"/>
  <c r="N632" i="2"/>
  <c r="R632" i="2"/>
  <c r="H632" i="2"/>
  <c r="L632" i="2"/>
  <c r="P632" i="2"/>
  <c r="G632" i="2"/>
  <c r="O632" i="2"/>
  <c r="I632" i="2"/>
  <c r="Q632" i="2"/>
  <c r="K632" i="2"/>
  <c r="S632" i="2"/>
  <c r="M632" i="2"/>
  <c r="D631" i="2"/>
  <c r="C632" i="2"/>
  <c r="B633" i="2"/>
  <c r="H633" i="2" l="1"/>
  <c r="L633" i="2"/>
  <c r="P633" i="2"/>
  <c r="F633" i="2"/>
  <c r="J633" i="2"/>
  <c r="N633" i="2"/>
  <c r="R633" i="2"/>
  <c r="I633" i="2"/>
  <c r="Q633" i="2"/>
  <c r="K633" i="2"/>
  <c r="S633" i="2"/>
  <c r="M633" i="2"/>
  <c r="O633" i="2"/>
  <c r="G633" i="2"/>
  <c r="D632" i="2"/>
  <c r="C633" i="2"/>
  <c r="B634" i="2"/>
  <c r="F634" i="2" l="1"/>
  <c r="J634" i="2"/>
  <c r="N634" i="2"/>
  <c r="R634" i="2"/>
  <c r="H634" i="2"/>
  <c r="L634" i="2"/>
  <c r="P634" i="2"/>
  <c r="K634" i="2"/>
  <c r="S634" i="2"/>
  <c r="M634" i="2"/>
  <c r="G634" i="2"/>
  <c r="O634" i="2"/>
  <c r="I634" i="2"/>
  <c r="Q634" i="2"/>
  <c r="D633" i="2"/>
  <c r="C634" i="2"/>
  <c r="B635" i="2"/>
  <c r="H635" i="2" l="1"/>
  <c r="L635" i="2"/>
  <c r="P635" i="2"/>
  <c r="F635" i="2"/>
  <c r="J635" i="2"/>
  <c r="N635" i="2"/>
  <c r="R635" i="2"/>
  <c r="M635" i="2"/>
  <c r="G635" i="2"/>
  <c r="O635" i="2"/>
  <c r="I635" i="2"/>
  <c r="Q635" i="2"/>
  <c r="S635" i="2"/>
  <c r="K635" i="2"/>
  <c r="C635" i="2"/>
  <c r="B636" i="2"/>
  <c r="D634" i="2"/>
  <c r="F636" i="2" l="1"/>
  <c r="J636" i="2"/>
  <c r="H636" i="2"/>
  <c r="L636" i="2"/>
  <c r="P636" i="2"/>
  <c r="G636" i="2"/>
  <c r="N636" i="2"/>
  <c r="S636" i="2"/>
  <c r="I636" i="2"/>
  <c r="O636" i="2"/>
  <c r="K636" i="2"/>
  <c r="Q636" i="2"/>
  <c r="M636" i="2"/>
  <c r="R636" i="2"/>
  <c r="D635" i="2"/>
  <c r="C636" i="2"/>
  <c r="B637" i="2"/>
  <c r="I637" i="2" l="1"/>
  <c r="M637" i="2"/>
  <c r="Q637" i="2"/>
  <c r="F637" i="2"/>
  <c r="J637" i="2"/>
  <c r="N637" i="2"/>
  <c r="R637" i="2"/>
  <c r="G637" i="2"/>
  <c r="K637" i="2"/>
  <c r="O637" i="2"/>
  <c r="S637" i="2"/>
  <c r="L637" i="2"/>
  <c r="H637" i="2"/>
  <c r="P637" i="2"/>
  <c r="D636" i="2"/>
  <c r="C637" i="2"/>
  <c r="B638" i="2"/>
  <c r="G638" i="2" l="1"/>
  <c r="K638" i="2"/>
  <c r="O638" i="2"/>
  <c r="S638" i="2"/>
  <c r="H638" i="2"/>
  <c r="L638" i="2"/>
  <c r="P638" i="2"/>
  <c r="I638" i="2"/>
  <c r="M638" i="2"/>
  <c r="Q638" i="2"/>
  <c r="N638" i="2"/>
  <c r="R638" i="2"/>
  <c r="F638" i="2"/>
  <c r="J638" i="2"/>
  <c r="C638" i="2"/>
  <c r="B639" i="2"/>
  <c r="D637" i="2"/>
  <c r="I639" i="2" l="1"/>
  <c r="M639" i="2"/>
  <c r="Q639" i="2"/>
  <c r="F639" i="2"/>
  <c r="J639" i="2"/>
  <c r="N639" i="2"/>
  <c r="R639" i="2"/>
  <c r="G639" i="2"/>
  <c r="K639" i="2"/>
  <c r="O639" i="2"/>
  <c r="S639" i="2"/>
  <c r="P639" i="2"/>
  <c r="L639" i="2"/>
  <c r="H639" i="2"/>
  <c r="D638" i="2"/>
  <c r="C639" i="2"/>
  <c r="B640" i="2"/>
  <c r="G640" i="2" l="1"/>
  <c r="K640" i="2"/>
  <c r="O640" i="2"/>
  <c r="S640" i="2"/>
  <c r="H640" i="2"/>
  <c r="L640" i="2"/>
  <c r="P640" i="2"/>
  <c r="I640" i="2"/>
  <c r="M640" i="2"/>
  <c r="Q640" i="2"/>
  <c r="R640" i="2"/>
  <c r="F640" i="2"/>
  <c r="J640" i="2"/>
  <c r="N640" i="2"/>
  <c r="D639" i="2"/>
  <c r="C640" i="2"/>
  <c r="B641" i="2"/>
  <c r="I641" i="2" l="1"/>
  <c r="M641" i="2"/>
  <c r="Q641" i="2"/>
  <c r="F641" i="2"/>
  <c r="J641" i="2"/>
  <c r="N641" i="2"/>
  <c r="R641" i="2"/>
  <c r="G641" i="2"/>
  <c r="K641" i="2"/>
  <c r="O641" i="2"/>
  <c r="S641" i="2"/>
  <c r="P641" i="2"/>
  <c r="H641" i="2"/>
  <c r="L641" i="2"/>
  <c r="C641" i="2"/>
  <c r="B642" i="2"/>
  <c r="D640" i="2"/>
  <c r="G642" i="2" l="1"/>
  <c r="K642" i="2"/>
  <c r="O642" i="2"/>
  <c r="S642" i="2"/>
  <c r="H642" i="2"/>
  <c r="L642" i="2"/>
  <c r="P642" i="2"/>
  <c r="I642" i="2"/>
  <c r="M642" i="2"/>
  <c r="Q642" i="2"/>
  <c r="F642" i="2"/>
  <c r="J642" i="2"/>
  <c r="N642" i="2"/>
  <c r="R642" i="2"/>
  <c r="D641" i="2"/>
  <c r="C642" i="2"/>
  <c r="B643" i="2"/>
  <c r="I643" i="2" l="1"/>
  <c r="M643" i="2"/>
  <c r="Q643" i="2"/>
  <c r="F643" i="2"/>
  <c r="J643" i="2"/>
  <c r="N643" i="2"/>
  <c r="R643" i="2"/>
  <c r="G643" i="2"/>
  <c r="K643" i="2"/>
  <c r="O643" i="2"/>
  <c r="S643" i="2"/>
  <c r="H643" i="2"/>
  <c r="L643" i="2"/>
  <c r="P643" i="2"/>
  <c r="D642" i="2"/>
  <c r="C643" i="2"/>
  <c r="B644" i="2"/>
  <c r="G644" i="2" l="1"/>
  <c r="K644" i="2"/>
  <c r="O644" i="2"/>
  <c r="S644" i="2"/>
  <c r="H644" i="2"/>
  <c r="L644" i="2"/>
  <c r="P644" i="2"/>
  <c r="I644" i="2"/>
  <c r="M644" i="2"/>
  <c r="Q644" i="2"/>
  <c r="J644" i="2"/>
  <c r="F644" i="2"/>
  <c r="N644" i="2"/>
  <c r="R644" i="2"/>
  <c r="D643" i="2"/>
  <c r="C644" i="2"/>
  <c r="B645" i="2"/>
  <c r="I645" i="2" l="1"/>
  <c r="M645" i="2"/>
  <c r="Q645" i="2"/>
  <c r="F645" i="2"/>
  <c r="J645" i="2"/>
  <c r="N645" i="2"/>
  <c r="R645" i="2"/>
  <c r="G645" i="2"/>
  <c r="K645" i="2"/>
  <c r="O645" i="2"/>
  <c r="S645" i="2"/>
  <c r="L645" i="2"/>
  <c r="P645" i="2"/>
  <c r="H645" i="2"/>
  <c r="C645" i="2"/>
  <c r="B646" i="2"/>
  <c r="D644" i="2"/>
  <c r="G646" i="2" l="1"/>
  <c r="K646" i="2"/>
  <c r="O646" i="2"/>
  <c r="S646" i="2"/>
  <c r="H646" i="2"/>
  <c r="L646" i="2"/>
  <c r="P646" i="2"/>
  <c r="I646" i="2"/>
  <c r="M646" i="2"/>
  <c r="Q646" i="2"/>
  <c r="N646" i="2"/>
  <c r="J646" i="2"/>
  <c r="R646" i="2"/>
  <c r="F646" i="2"/>
  <c r="D645" i="2"/>
  <c r="C646" i="2"/>
  <c r="B647" i="2"/>
  <c r="I647" i="2" l="1"/>
  <c r="M647" i="2"/>
  <c r="Q647" i="2"/>
  <c r="F647" i="2"/>
  <c r="J647" i="2"/>
  <c r="N647" i="2"/>
  <c r="R647" i="2"/>
  <c r="G647" i="2"/>
  <c r="K647" i="2"/>
  <c r="O647" i="2"/>
  <c r="S647" i="2"/>
  <c r="P647" i="2"/>
  <c r="H647" i="2"/>
  <c r="L647" i="2"/>
  <c r="C647" i="2"/>
  <c r="B648" i="2"/>
  <c r="D646" i="2"/>
  <c r="G648" i="2" l="1"/>
  <c r="K648" i="2"/>
  <c r="O648" i="2"/>
  <c r="S648" i="2"/>
  <c r="H648" i="2"/>
  <c r="L648" i="2"/>
  <c r="P648" i="2"/>
  <c r="I648" i="2"/>
  <c r="M648" i="2"/>
  <c r="Q648" i="2"/>
  <c r="R648" i="2"/>
  <c r="N648" i="2"/>
  <c r="F648" i="2"/>
  <c r="J648" i="2"/>
  <c r="C648" i="2"/>
  <c r="B649" i="2"/>
  <c r="D647" i="2"/>
  <c r="I649" i="2" l="1"/>
  <c r="M649" i="2"/>
  <c r="Q649" i="2"/>
  <c r="F649" i="2"/>
  <c r="J649" i="2"/>
  <c r="N649" i="2"/>
  <c r="R649" i="2"/>
  <c r="G649" i="2"/>
  <c r="K649" i="2"/>
  <c r="O649" i="2"/>
  <c r="S649" i="2"/>
  <c r="H649" i="2"/>
  <c r="L649" i="2"/>
  <c r="P649" i="2"/>
  <c r="C649" i="2"/>
  <c r="B650" i="2"/>
  <c r="D648" i="2"/>
  <c r="G650" i="2" l="1"/>
  <c r="K650" i="2"/>
  <c r="O650" i="2"/>
  <c r="S650" i="2"/>
  <c r="H650" i="2"/>
  <c r="L650" i="2"/>
  <c r="P650" i="2"/>
  <c r="I650" i="2"/>
  <c r="M650" i="2"/>
  <c r="Q650" i="2"/>
  <c r="F650" i="2"/>
  <c r="J650" i="2"/>
  <c r="R650" i="2"/>
  <c r="N650" i="2"/>
  <c r="C650" i="2"/>
  <c r="B651" i="2"/>
  <c r="D649" i="2"/>
  <c r="I651" i="2" l="1"/>
  <c r="M651" i="2"/>
  <c r="Q651" i="2"/>
  <c r="F651" i="2"/>
  <c r="J651" i="2"/>
  <c r="N651" i="2"/>
  <c r="R651" i="2"/>
  <c r="G651" i="2"/>
  <c r="K651" i="2"/>
  <c r="O651" i="2"/>
  <c r="S651" i="2"/>
  <c r="H651" i="2"/>
  <c r="L651" i="2"/>
  <c r="P651" i="2"/>
  <c r="C651" i="2"/>
  <c r="B652" i="2"/>
  <c r="D650" i="2"/>
  <c r="G652" i="2" l="1"/>
  <c r="K652" i="2"/>
  <c r="O652" i="2"/>
  <c r="S652" i="2"/>
  <c r="H652" i="2"/>
  <c r="L652" i="2"/>
  <c r="P652" i="2"/>
  <c r="I652" i="2"/>
  <c r="M652" i="2"/>
  <c r="Q652" i="2"/>
  <c r="J652" i="2"/>
  <c r="F652" i="2"/>
  <c r="N652" i="2"/>
  <c r="R652" i="2"/>
  <c r="D651" i="2"/>
  <c r="C652" i="2"/>
  <c r="B653" i="2"/>
  <c r="I653" i="2" l="1"/>
  <c r="M653" i="2"/>
  <c r="Q653" i="2"/>
  <c r="F653" i="2"/>
  <c r="J653" i="2"/>
  <c r="N653" i="2"/>
  <c r="R653" i="2"/>
  <c r="G653" i="2"/>
  <c r="K653" i="2"/>
  <c r="O653" i="2"/>
  <c r="S653" i="2"/>
  <c r="L653" i="2"/>
  <c r="P653" i="2"/>
  <c r="H653" i="2"/>
  <c r="C653" i="2"/>
  <c r="B654" i="2"/>
  <c r="D652" i="2"/>
  <c r="G654" i="2" l="1"/>
  <c r="K654" i="2"/>
  <c r="O654" i="2"/>
  <c r="S654" i="2"/>
  <c r="H654" i="2"/>
  <c r="L654" i="2"/>
  <c r="P654" i="2"/>
  <c r="I654" i="2"/>
  <c r="M654" i="2"/>
  <c r="Q654" i="2"/>
  <c r="N654" i="2"/>
  <c r="J654" i="2"/>
  <c r="R654" i="2"/>
  <c r="F654" i="2"/>
  <c r="D653" i="2"/>
  <c r="C654" i="2"/>
  <c r="B655" i="2"/>
  <c r="I655" i="2" l="1"/>
  <c r="M655" i="2"/>
  <c r="Q655" i="2"/>
  <c r="F655" i="2"/>
  <c r="J655" i="2"/>
  <c r="N655" i="2"/>
  <c r="R655" i="2"/>
  <c r="G655" i="2"/>
  <c r="K655" i="2"/>
  <c r="O655" i="2"/>
  <c r="S655" i="2"/>
  <c r="P655" i="2"/>
  <c r="H655" i="2"/>
  <c r="L655" i="2"/>
  <c r="D654" i="2"/>
  <c r="C655" i="2"/>
  <c r="B656" i="2"/>
  <c r="G656" i="2" l="1"/>
  <c r="K656" i="2"/>
  <c r="O656" i="2"/>
  <c r="S656" i="2"/>
  <c r="H656" i="2"/>
  <c r="L656" i="2"/>
  <c r="P656" i="2"/>
  <c r="I656" i="2"/>
  <c r="M656" i="2"/>
  <c r="Q656" i="2"/>
  <c r="R656" i="2"/>
  <c r="N656" i="2"/>
  <c r="F656" i="2"/>
  <c r="J656" i="2"/>
  <c r="D655" i="2"/>
  <c r="C656" i="2"/>
  <c r="B657" i="2"/>
  <c r="I657" i="2" l="1"/>
  <c r="M657" i="2"/>
  <c r="Q657" i="2"/>
  <c r="F657" i="2"/>
  <c r="J657" i="2"/>
  <c r="N657" i="2"/>
  <c r="R657" i="2"/>
  <c r="G657" i="2"/>
  <c r="K657" i="2"/>
  <c r="O657" i="2"/>
  <c r="S657" i="2"/>
  <c r="H657" i="2"/>
  <c r="L657" i="2"/>
  <c r="P657" i="2"/>
  <c r="C657" i="2"/>
  <c r="B658" i="2"/>
  <c r="D656" i="2"/>
  <c r="G658" i="2" l="1"/>
  <c r="K658" i="2"/>
  <c r="O658" i="2"/>
  <c r="S658" i="2"/>
  <c r="H658" i="2"/>
  <c r="L658" i="2"/>
  <c r="P658" i="2"/>
  <c r="I658" i="2"/>
  <c r="M658" i="2"/>
  <c r="Q658" i="2"/>
  <c r="F658" i="2"/>
  <c r="R658" i="2"/>
  <c r="J658" i="2"/>
  <c r="N658" i="2"/>
  <c r="C658" i="2"/>
  <c r="B659" i="2"/>
  <c r="D657" i="2"/>
  <c r="I659" i="2" l="1"/>
  <c r="M659" i="2"/>
  <c r="Q659" i="2"/>
  <c r="F659" i="2"/>
  <c r="J659" i="2"/>
  <c r="N659" i="2"/>
  <c r="R659" i="2"/>
  <c r="G659" i="2"/>
  <c r="K659" i="2"/>
  <c r="O659" i="2"/>
  <c r="S659" i="2"/>
  <c r="H659" i="2"/>
  <c r="L659" i="2"/>
  <c r="P659" i="2"/>
  <c r="C659" i="2"/>
  <c r="B660" i="2"/>
  <c r="D658" i="2"/>
  <c r="G660" i="2" l="1"/>
  <c r="K660" i="2"/>
  <c r="O660" i="2"/>
  <c r="S660" i="2"/>
  <c r="H660" i="2"/>
  <c r="L660" i="2"/>
  <c r="P660" i="2"/>
  <c r="I660" i="2"/>
  <c r="M660" i="2"/>
  <c r="Q660" i="2"/>
  <c r="J660" i="2"/>
  <c r="N660" i="2"/>
  <c r="R660" i="2"/>
  <c r="F660" i="2"/>
  <c r="D659" i="2"/>
  <c r="C660" i="2"/>
  <c r="B661" i="2"/>
  <c r="I661" i="2" l="1"/>
  <c r="M661" i="2"/>
  <c r="Q661" i="2"/>
  <c r="F661" i="2"/>
  <c r="J661" i="2"/>
  <c r="N661" i="2"/>
  <c r="R661" i="2"/>
  <c r="G661" i="2"/>
  <c r="K661" i="2"/>
  <c r="O661" i="2"/>
  <c r="S661" i="2"/>
  <c r="L661" i="2"/>
  <c r="H661" i="2"/>
  <c r="P661" i="2"/>
  <c r="D660" i="2"/>
  <c r="C661" i="2"/>
  <c r="B662" i="2"/>
  <c r="D661" i="2" l="1"/>
  <c r="G662" i="2"/>
  <c r="K662" i="2"/>
  <c r="O662" i="2"/>
  <c r="S662" i="2"/>
  <c r="H662" i="2"/>
  <c r="L662" i="2"/>
  <c r="P662" i="2"/>
  <c r="I662" i="2"/>
  <c r="M662" i="2"/>
  <c r="Q662" i="2"/>
  <c r="N662" i="2"/>
  <c r="R662" i="2"/>
  <c r="J662" i="2"/>
  <c r="F662" i="2"/>
  <c r="C662" i="2"/>
  <c r="B663" i="2"/>
  <c r="D662" i="2" l="1"/>
  <c r="I663" i="2"/>
  <c r="M663" i="2"/>
  <c r="Q663" i="2"/>
  <c r="F663" i="2"/>
  <c r="J663" i="2"/>
  <c r="N663" i="2"/>
  <c r="R663" i="2"/>
  <c r="G663" i="2"/>
  <c r="K663" i="2"/>
  <c r="O663" i="2"/>
  <c r="S663" i="2"/>
  <c r="P663" i="2"/>
  <c r="H663" i="2"/>
  <c r="L663" i="2"/>
  <c r="C663" i="2"/>
  <c r="B664" i="2"/>
  <c r="G664" i="2" l="1"/>
  <c r="K664" i="2"/>
  <c r="O664" i="2"/>
  <c r="S664" i="2"/>
  <c r="H664" i="2"/>
  <c r="L664" i="2"/>
  <c r="P664" i="2"/>
  <c r="I664" i="2"/>
  <c r="M664" i="2"/>
  <c r="Q664" i="2"/>
  <c r="R664" i="2"/>
  <c r="N664" i="2"/>
  <c r="F664" i="2"/>
  <c r="J664" i="2"/>
  <c r="D663" i="2"/>
  <c r="C664" i="2"/>
  <c r="B665" i="2"/>
  <c r="I665" i="2" l="1"/>
  <c r="M665" i="2"/>
  <c r="Q665" i="2"/>
  <c r="F665" i="2"/>
  <c r="J665" i="2"/>
  <c r="N665" i="2"/>
  <c r="R665" i="2"/>
  <c r="G665" i="2"/>
  <c r="K665" i="2"/>
  <c r="O665" i="2"/>
  <c r="S665" i="2"/>
  <c r="H665" i="2"/>
  <c r="L665" i="2"/>
  <c r="P665" i="2"/>
  <c r="D664" i="2"/>
  <c r="C665" i="2"/>
  <c r="B666" i="2"/>
  <c r="G666" i="2" l="1"/>
  <c r="K666" i="2"/>
  <c r="O666" i="2"/>
  <c r="S666" i="2"/>
  <c r="H666" i="2"/>
  <c r="L666" i="2"/>
  <c r="P666" i="2"/>
  <c r="I666" i="2"/>
  <c r="M666" i="2"/>
  <c r="Q666" i="2"/>
  <c r="F666" i="2"/>
  <c r="R666" i="2"/>
  <c r="J666" i="2"/>
  <c r="N666" i="2"/>
  <c r="D665" i="2"/>
  <c r="C666" i="2"/>
  <c r="B667" i="2"/>
  <c r="I667" i="2" l="1"/>
  <c r="M667" i="2"/>
  <c r="Q667" i="2"/>
  <c r="F667" i="2"/>
  <c r="J667" i="2"/>
  <c r="N667" i="2"/>
  <c r="R667" i="2"/>
  <c r="G667" i="2"/>
  <c r="K667" i="2"/>
  <c r="O667" i="2"/>
  <c r="S667" i="2"/>
  <c r="H667" i="2"/>
  <c r="L667" i="2"/>
  <c r="P667" i="2"/>
  <c r="C667" i="2"/>
  <c r="B668" i="2"/>
  <c r="D666" i="2"/>
  <c r="G668" i="2" l="1"/>
  <c r="K668" i="2"/>
  <c r="O668" i="2"/>
  <c r="S668" i="2"/>
  <c r="H668" i="2"/>
  <c r="L668" i="2"/>
  <c r="P668" i="2"/>
  <c r="I668" i="2"/>
  <c r="M668" i="2"/>
  <c r="Q668" i="2"/>
  <c r="J668" i="2"/>
  <c r="N668" i="2"/>
  <c r="F668" i="2"/>
  <c r="R668" i="2"/>
  <c r="D667" i="2"/>
  <c r="C668" i="2"/>
  <c r="B669" i="2"/>
  <c r="I669" i="2" l="1"/>
  <c r="M669" i="2"/>
  <c r="Q669" i="2"/>
  <c r="F669" i="2"/>
  <c r="J669" i="2"/>
  <c r="N669" i="2"/>
  <c r="R669" i="2"/>
  <c r="G669" i="2"/>
  <c r="K669" i="2"/>
  <c r="O669" i="2"/>
  <c r="S669" i="2"/>
  <c r="L669" i="2"/>
  <c r="P669" i="2"/>
  <c r="H669" i="2"/>
  <c r="D668" i="2"/>
  <c r="C669" i="2"/>
  <c r="B670" i="2"/>
  <c r="G670" i="2" l="1"/>
  <c r="K670" i="2"/>
  <c r="O670" i="2"/>
  <c r="S670" i="2"/>
  <c r="H670" i="2"/>
  <c r="L670" i="2"/>
  <c r="P670" i="2"/>
  <c r="I670" i="2"/>
  <c r="M670" i="2"/>
  <c r="Q670" i="2"/>
  <c r="N670" i="2"/>
  <c r="J670" i="2"/>
  <c r="R670" i="2"/>
  <c r="F670" i="2"/>
  <c r="C670" i="2"/>
  <c r="B671" i="2"/>
  <c r="D669" i="2"/>
  <c r="I671" i="2" l="1"/>
  <c r="M671" i="2"/>
  <c r="Q671" i="2"/>
  <c r="F671" i="2"/>
  <c r="J671" i="2"/>
  <c r="N671" i="2"/>
  <c r="R671" i="2"/>
  <c r="G671" i="2"/>
  <c r="K671" i="2"/>
  <c r="O671" i="2"/>
  <c r="S671" i="2"/>
  <c r="P671" i="2"/>
  <c r="L671" i="2"/>
  <c r="H671" i="2"/>
  <c r="D670" i="2"/>
  <c r="C671" i="2"/>
  <c r="B672" i="2"/>
  <c r="D671" i="2" l="1"/>
  <c r="G672" i="2"/>
  <c r="K672" i="2"/>
  <c r="O672" i="2"/>
  <c r="S672" i="2"/>
  <c r="H672" i="2"/>
  <c r="L672" i="2"/>
  <c r="P672" i="2"/>
  <c r="I672" i="2"/>
  <c r="M672" i="2"/>
  <c r="Q672" i="2"/>
  <c r="R672" i="2"/>
  <c r="F672" i="2"/>
  <c r="J672" i="2"/>
  <c r="N672" i="2"/>
  <c r="C672" i="2"/>
  <c r="B673" i="2"/>
  <c r="I673" i="2" l="1"/>
  <c r="M673" i="2"/>
  <c r="Q673" i="2"/>
  <c r="F673" i="2"/>
  <c r="J673" i="2"/>
  <c r="N673" i="2"/>
  <c r="R673" i="2"/>
  <c r="G673" i="2"/>
  <c r="K673" i="2"/>
  <c r="O673" i="2"/>
  <c r="S673" i="2"/>
  <c r="P673" i="2"/>
  <c r="H673" i="2"/>
  <c r="L673" i="2"/>
  <c r="D672" i="2"/>
  <c r="C673" i="2"/>
  <c r="B674" i="2"/>
  <c r="G674" i="2" l="1"/>
  <c r="K674" i="2"/>
  <c r="O674" i="2"/>
  <c r="S674" i="2"/>
  <c r="H674" i="2"/>
  <c r="L674" i="2"/>
  <c r="P674" i="2"/>
  <c r="I674" i="2"/>
  <c r="M674" i="2"/>
  <c r="Q674" i="2"/>
  <c r="F674" i="2"/>
  <c r="J674" i="2"/>
  <c r="N674" i="2"/>
  <c r="R674" i="2"/>
  <c r="D673" i="2"/>
  <c r="C674" i="2"/>
  <c r="B675" i="2"/>
  <c r="I675" i="2" l="1"/>
  <c r="M675" i="2"/>
  <c r="Q675" i="2"/>
  <c r="F675" i="2"/>
  <c r="J675" i="2"/>
  <c r="N675" i="2"/>
  <c r="R675" i="2"/>
  <c r="G675" i="2"/>
  <c r="K675" i="2"/>
  <c r="O675" i="2"/>
  <c r="S675" i="2"/>
  <c r="H675" i="2"/>
  <c r="L675" i="2"/>
  <c r="P675" i="2"/>
  <c r="C675" i="2"/>
  <c r="B676" i="2"/>
  <c r="D674" i="2"/>
  <c r="G676" i="2" l="1"/>
  <c r="K676" i="2"/>
  <c r="O676" i="2"/>
  <c r="S676" i="2"/>
  <c r="H676" i="2"/>
  <c r="L676" i="2"/>
  <c r="P676" i="2"/>
  <c r="I676" i="2"/>
  <c r="M676" i="2"/>
  <c r="Q676" i="2"/>
  <c r="J676" i="2"/>
  <c r="N676" i="2"/>
  <c r="F676" i="2"/>
  <c r="R676" i="2"/>
  <c r="D675" i="2"/>
  <c r="C676" i="2"/>
  <c r="B677" i="2"/>
  <c r="I677" i="2" l="1"/>
  <c r="M677" i="2"/>
  <c r="Q677" i="2"/>
  <c r="F677" i="2"/>
  <c r="J677" i="2"/>
  <c r="N677" i="2"/>
  <c r="R677" i="2"/>
  <c r="G677" i="2"/>
  <c r="K677" i="2"/>
  <c r="O677" i="2"/>
  <c r="S677" i="2"/>
  <c r="L677" i="2"/>
  <c r="H677" i="2"/>
  <c r="P677" i="2"/>
  <c r="C677" i="2"/>
  <c r="B678" i="2"/>
  <c r="D676" i="2"/>
  <c r="G678" i="2" l="1"/>
  <c r="K678" i="2"/>
  <c r="O678" i="2"/>
  <c r="S678" i="2"/>
  <c r="H678" i="2"/>
  <c r="L678" i="2"/>
  <c r="P678" i="2"/>
  <c r="I678" i="2"/>
  <c r="M678" i="2"/>
  <c r="Q678" i="2"/>
  <c r="N678" i="2"/>
  <c r="R678" i="2"/>
  <c r="F678" i="2"/>
  <c r="J678" i="2"/>
  <c r="C678" i="2"/>
  <c r="B679" i="2"/>
  <c r="D677" i="2"/>
  <c r="I679" i="2" l="1"/>
  <c r="M679" i="2"/>
  <c r="Q679" i="2"/>
  <c r="F679" i="2"/>
  <c r="J679" i="2"/>
  <c r="N679" i="2"/>
  <c r="R679" i="2"/>
  <c r="G679" i="2"/>
  <c r="K679" i="2"/>
  <c r="O679" i="2"/>
  <c r="S679" i="2"/>
  <c r="P679" i="2"/>
  <c r="L679" i="2"/>
  <c r="H679" i="2"/>
  <c r="C679" i="2"/>
  <c r="B680" i="2"/>
  <c r="D678" i="2"/>
  <c r="G680" i="2" l="1"/>
  <c r="K680" i="2"/>
  <c r="O680" i="2"/>
  <c r="S680" i="2"/>
  <c r="H680" i="2"/>
  <c r="L680" i="2"/>
  <c r="P680" i="2"/>
  <c r="I680" i="2"/>
  <c r="M680" i="2"/>
  <c r="Q680" i="2"/>
  <c r="R680" i="2"/>
  <c r="F680" i="2"/>
  <c r="N680" i="2"/>
  <c r="J680" i="2"/>
  <c r="D679" i="2"/>
  <c r="C680" i="2"/>
  <c r="B681" i="2"/>
  <c r="I681" i="2" l="1"/>
  <c r="M681" i="2"/>
  <c r="Q681" i="2"/>
  <c r="F681" i="2"/>
  <c r="J681" i="2"/>
  <c r="N681" i="2"/>
  <c r="R681" i="2"/>
  <c r="G681" i="2"/>
  <c r="K681" i="2"/>
  <c r="O681" i="2"/>
  <c r="S681" i="2"/>
  <c r="H681" i="2"/>
  <c r="L681" i="2"/>
  <c r="P681" i="2"/>
  <c r="D680" i="2"/>
  <c r="C681" i="2"/>
  <c r="B682" i="2"/>
  <c r="D681" i="2" l="1"/>
  <c r="G682" i="2"/>
  <c r="K682" i="2"/>
  <c r="O682" i="2"/>
  <c r="S682" i="2"/>
  <c r="H682" i="2"/>
  <c r="L682" i="2"/>
  <c r="P682" i="2"/>
  <c r="I682" i="2"/>
  <c r="D682" i="2" s="1"/>
  <c r="M682" i="2"/>
  <c r="Q682" i="2"/>
  <c r="F682" i="2"/>
  <c r="R682" i="2"/>
  <c r="J682" i="2"/>
  <c r="N682" i="2"/>
  <c r="C682" i="2"/>
  <c r="B683" i="2"/>
  <c r="I683" i="2" l="1"/>
  <c r="M683" i="2"/>
  <c r="Q683" i="2"/>
  <c r="F683" i="2"/>
  <c r="J683" i="2"/>
  <c r="N683" i="2"/>
  <c r="R683" i="2"/>
  <c r="G683" i="2"/>
  <c r="K683" i="2"/>
  <c r="O683" i="2"/>
  <c r="S683" i="2"/>
  <c r="H683" i="2"/>
  <c r="L683" i="2"/>
  <c r="P683" i="2"/>
  <c r="C683" i="2"/>
  <c r="B684" i="2"/>
  <c r="G684" i="2" l="1"/>
  <c r="K684" i="2"/>
  <c r="O684" i="2"/>
  <c r="S684" i="2"/>
  <c r="H684" i="2"/>
  <c r="L684" i="2"/>
  <c r="P684" i="2"/>
  <c r="I684" i="2"/>
  <c r="M684" i="2"/>
  <c r="Q684" i="2"/>
  <c r="J684" i="2"/>
  <c r="N684" i="2"/>
  <c r="F684" i="2"/>
  <c r="R684" i="2"/>
  <c r="D683" i="2"/>
  <c r="C684" i="2"/>
  <c r="B685" i="2"/>
  <c r="I685" i="2" l="1"/>
  <c r="M685" i="2"/>
  <c r="Q685" i="2"/>
  <c r="F685" i="2"/>
  <c r="J685" i="2"/>
  <c r="N685" i="2"/>
  <c r="R685" i="2"/>
  <c r="G685" i="2"/>
  <c r="K685" i="2"/>
  <c r="O685" i="2"/>
  <c r="S685" i="2"/>
  <c r="L685" i="2"/>
  <c r="P685" i="2"/>
  <c r="H685" i="2"/>
  <c r="D684" i="2"/>
  <c r="C685" i="2"/>
  <c r="B686" i="2"/>
  <c r="G686" i="2" l="1"/>
  <c r="K686" i="2"/>
  <c r="O686" i="2"/>
  <c r="S686" i="2"/>
  <c r="H686" i="2"/>
  <c r="L686" i="2"/>
  <c r="P686" i="2"/>
  <c r="I686" i="2"/>
  <c r="M686" i="2"/>
  <c r="Q686" i="2"/>
  <c r="N686" i="2"/>
  <c r="J686" i="2"/>
  <c r="R686" i="2"/>
  <c r="F686" i="2"/>
  <c r="C686" i="2"/>
  <c r="B687" i="2"/>
  <c r="D685" i="2"/>
  <c r="I687" i="2" l="1"/>
  <c r="M687" i="2"/>
  <c r="Q687" i="2"/>
  <c r="F687" i="2"/>
  <c r="J687" i="2"/>
  <c r="N687" i="2"/>
  <c r="R687" i="2"/>
  <c r="G687" i="2"/>
  <c r="K687" i="2"/>
  <c r="O687" i="2"/>
  <c r="S687" i="2"/>
  <c r="P687" i="2"/>
  <c r="L687" i="2"/>
  <c r="H687" i="2"/>
  <c r="D686" i="2"/>
  <c r="C687" i="2"/>
  <c r="B688" i="2"/>
  <c r="G688" i="2" l="1"/>
  <c r="K688" i="2"/>
  <c r="O688" i="2"/>
  <c r="S688" i="2"/>
  <c r="H688" i="2"/>
  <c r="L688" i="2"/>
  <c r="P688" i="2"/>
  <c r="I688" i="2"/>
  <c r="M688" i="2"/>
  <c r="Q688" i="2"/>
  <c r="R688" i="2"/>
  <c r="N688" i="2"/>
  <c r="F688" i="2"/>
  <c r="J688" i="2"/>
  <c r="C688" i="2"/>
  <c r="B689" i="2"/>
  <c r="D687" i="2"/>
  <c r="I689" i="2" l="1"/>
  <c r="M689" i="2"/>
  <c r="Q689" i="2"/>
  <c r="F689" i="2"/>
  <c r="J689" i="2"/>
  <c r="N689" i="2"/>
  <c r="R689" i="2"/>
  <c r="G689" i="2"/>
  <c r="K689" i="2"/>
  <c r="O689" i="2"/>
  <c r="S689" i="2"/>
  <c r="H689" i="2"/>
  <c r="L689" i="2"/>
  <c r="P689" i="2"/>
  <c r="C689" i="2"/>
  <c r="B690" i="2"/>
  <c r="D688" i="2"/>
  <c r="G690" i="2" l="1"/>
  <c r="K690" i="2"/>
  <c r="O690" i="2"/>
  <c r="S690" i="2"/>
  <c r="H690" i="2"/>
  <c r="L690" i="2"/>
  <c r="P690" i="2"/>
  <c r="I690" i="2"/>
  <c r="M690" i="2"/>
  <c r="Q690" i="2"/>
  <c r="F690" i="2"/>
  <c r="J690" i="2"/>
  <c r="R690" i="2"/>
  <c r="N690" i="2"/>
  <c r="D689" i="2"/>
  <c r="C690" i="2"/>
  <c r="B691" i="2"/>
  <c r="I691" i="2" l="1"/>
  <c r="M691" i="2"/>
  <c r="Q691" i="2"/>
  <c r="F691" i="2"/>
  <c r="J691" i="2"/>
  <c r="N691" i="2"/>
  <c r="R691" i="2"/>
  <c r="G691" i="2"/>
  <c r="K691" i="2"/>
  <c r="O691" i="2"/>
  <c r="S691" i="2"/>
  <c r="H691" i="2"/>
  <c r="L691" i="2"/>
  <c r="P691" i="2"/>
  <c r="D690" i="2"/>
  <c r="C691" i="2"/>
  <c r="B692" i="2"/>
  <c r="G692" i="2" l="1"/>
  <c r="K692" i="2"/>
  <c r="O692" i="2"/>
  <c r="S692" i="2"/>
  <c r="H692" i="2"/>
  <c r="L692" i="2"/>
  <c r="P692" i="2"/>
  <c r="I692" i="2"/>
  <c r="M692" i="2"/>
  <c r="Q692" i="2"/>
  <c r="J692" i="2"/>
  <c r="F692" i="2"/>
  <c r="N692" i="2"/>
  <c r="R692" i="2"/>
  <c r="D691" i="2"/>
  <c r="C692" i="2"/>
  <c r="B693" i="2"/>
  <c r="I693" i="2" l="1"/>
  <c r="M693" i="2"/>
  <c r="Q693" i="2"/>
  <c r="F693" i="2"/>
  <c r="J693" i="2"/>
  <c r="N693" i="2"/>
  <c r="R693" i="2"/>
  <c r="G693" i="2"/>
  <c r="K693" i="2"/>
  <c r="O693" i="2"/>
  <c r="S693" i="2"/>
  <c r="L693" i="2"/>
  <c r="P693" i="2"/>
  <c r="H693" i="2"/>
  <c r="D692" i="2"/>
  <c r="C693" i="2"/>
  <c r="B694" i="2"/>
  <c r="G694" i="2" l="1"/>
  <c r="K694" i="2"/>
  <c r="O694" i="2"/>
  <c r="S694" i="2"/>
  <c r="H694" i="2"/>
  <c r="L694" i="2"/>
  <c r="P694" i="2"/>
  <c r="I694" i="2"/>
  <c r="M694" i="2"/>
  <c r="Q694" i="2"/>
  <c r="N694" i="2"/>
  <c r="R694" i="2"/>
  <c r="J694" i="2"/>
  <c r="F694" i="2"/>
  <c r="D693" i="2"/>
  <c r="C694" i="2"/>
  <c r="B695" i="2"/>
  <c r="I695" i="2" l="1"/>
  <c r="M695" i="2"/>
  <c r="Q695" i="2"/>
  <c r="F695" i="2"/>
  <c r="J695" i="2"/>
  <c r="N695" i="2"/>
  <c r="R695" i="2"/>
  <c r="G695" i="2"/>
  <c r="K695" i="2"/>
  <c r="O695" i="2"/>
  <c r="S695" i="2"/>
  <c r="P695" i="2"/>
  <c r="L695" i="2"/>
  <c r="H695" i="2"/>
  <c r="C695" i="2"/>
  <c r="B696" i="2"/>
  <c r="D694" i="2"/>
  <c r="G696" i="2" l="1"/>
  <c r="K696" i="2"/>
  <c r="O696" i="2"/>
  <c r="S696" i="2"/>
  <c r="H696" i="2"/>
  <c r="L696" i="2"/>
  <c r="P696" i="2"/>
  <c r="I696" i="2"/>
  <c r="M696" i="2"/>
  <c r="Q696" i="2"/>
  <c r="R696" i="2"/>
  <c r="F696" i="2"/>
  <c r="J696" i="2"/>
  <c r="N696" i="2"/>
  <c r="D695" i="2"/>
  <c r="C696" i="2"/>
  <c r="B697" i="2"/>
  <c r="I697" i="2" l="1"/>
  <c r="M697" i="2"/>
  <c r="Q697" i="2"/>
  <c r="F697" i="2"/>
  <c r="J697" i="2"/>
  <c r="N697" i="2"/>
  <c r="R697" i="2"/>
  <c r="G697" i="2"/>
  <c r="K697" i="2"/>
  <c r="O697" i="2"/>
  <c r="S697" i="2"/>
  <c r="H697" i="2"/>
  <c r="P697" i="2"/>
  <c r="L697" i="2"/>
  <c r="D696" i="2"/>
  <c r="C697" i="2"/>
  <c r="B698" i="2"/>
  <c r="G698" i="2" l="1"/>
  <c r="K698" i="2"/>
  <c r="O698" i="2"/>
  <c r="S698" i="2"/>
  <c r="H698" i="2"/>
  <c r="L698" i="2"/>
  <c r="P698" i="2"/>
  <c r="I698" i="2"/>
  <c r="M698" i="2"/>
  <c r="Q698" i="2"/>
  <c r="F698" i="2"/>
  <c r="J698" i="2"/>
  <c r="N698" i="2"/>
  <c r="R698" i="2"/>
  <c r="D697" i="2"/>
  <c r="C698" i="2"/>
  <c r="B699" i="2"/>
  <c r="I699" i="2" l="1"/>
  <c r="M699" i="2"/>
  <c r="Q699" i="2"/>
  <c r="F699" i="2"/>
  <c r="J699" i="2"/>
  <c r="N699" i="2"/>
  <c r="R699" i="2"/>
  <c r="G699" i="2"/>
  <c r="K699" i="2"/>
  <c r="O699" i="2"/>
  <c r="S699" i="2"/>
  <c r="H699" i="2"/>
  <c r="L699" i="2"/>
  <c r="P699" i="2"/>
  <c r="C699" i="2"/>
  <c r="B700" i="2"/>
  <c r="D698" i="2"/>
  <c r="G700" i="2" l="1"/>
  <c r="K700" i="2"/>
  <c r="O700" i="2"/>
  <c r="S700" i="2"/>
  <c r="H700" i="2"/>
  <c r="L700" i="2"/>
  <c r="P700" i="2"/>
  <c r="I700" i="2"/>
  <c r="M700" i="2"/>
  <c r="Q700" i="2"/>
  <c r="J700" i="2"/>
  <c r="F700" i="2"/>
  <c r="N700" i="2"/>
  <c r="R700" i="2"/>
  <c r="D699" i="2"/>
  <c r="C700" i="2"/>
  <c r="B701" i="2"/>
  <c r="D700" i="2" l="1"/>
  <c r="I701" i="2"/>
  <c r="M701" i="2"/>
  <c r="Q701" i="2"/>
  <c r="F701" i="2"/>
  <c r="J701" i="2"/>
  <c r="N701" i="2"/>
  <c r="R701" i="2"/>
  <c r="G701" i="2"/>
  <c r="K701" i="2"/>
  <c r="O701" i="2"/>
  <c r="S701" i="2"/>
  <c r="L701" i="2"/>
  <c r="P701" i="2"/>
  <c r="H701" i="2"/>
  <c r="C701" i="2"/>
  <c r="B702" i="2"/>
  <c r="G702" i="2" l="1"/>
  <c r="K702" i="2"/>
  <c r="O702" i="2"/>
  <c r="S702" i="2"/>
  <c r="H702" i="2"/>
  <c r="L702" i="2"/>
  <c r="P702" i="2"/>
  <c r="I702" i="2"/>
  <c r="M702" i="2"/>
  <c r="Q702" i="2"/>
  <c r="N702" i="2"/>
  <c r="R702" i="2"/>
  <c r="F702" i="2"/>
  <c r="J702" i="2"/>
  <c r="D701" i="2"/>
  <c r="C702" i="2"/>
  <c r="B703" i="2"/>
  <c r="I703" i="2" l="1"/>
  <c r="M703" i="2"/>
  <c r="Q703" i="2"/>
  <c r="F703" i="2"/>
  <c r="J703" i="2"/>
  <c r="N703" i="2"/>
  <c r="R703" i="2"/>
  <c r="G703" i="2"/>
  <c r="D703" i="2" s="1"/>
  <c r="K703" i="2"/>
  <c r="O703" i="2"/>
  <c r="S703" i="2"/>
  <c r="P703" i="2"/>
  <c r="L703" i="2"/>
  <c r="H703" i="2"/>
  <c r="C703" i="2"/>
  <c r="B704" i="2"/>
  <c r="D702" i="2"/>
  <c r="G704" i="2" l="1"/>
  <c r="K704" i="2"/>
  <c r="O704" i="2"/>
  <c r="S704" i="2"/>
  <c r="H704" i="2"/>
  <c r="L704" i="2"/>
  <c r="P704" i="2"/>
  <c r="I704" i="2"/>
  <c r="D704" i="2" s="1"/>
  <c r="M704" i="2"/>
  <c r="Q704" i="2"/>
  <c r="R704" i="2"/>
  <c r="F704" i="2"/>
  <c r="N704" i="2"/>
  <c r="J704" i="2"/>
  <c r="C704" i="2"/>
  <c r="B705" i="2"/>
  <c r="I705" i="2" l="1"/>
  <c r="M705" i="2"/>
  <c r="Q705" i="2"/>
  <c r="F705" i="2"/>
  <c r="J705" i="2"/>
  <c r="N705" i="2"/>
  <c r="R705" i="2"/>
  <c r="G705" i="2"/>
  <c r="K705" i="2"/>
  <c r="O705" i="2"/>
  <c r="S705" i="2"/>
  <c r="H705" i="2"/>
  <c r="L705" i="2"/>
  <c r="P705" i="2"/>
  <c r="C705" i="2"/>
  <c r="B706" i="2"/>
  <c r="G706" i="2" l="1"/>
  <c r="K706" i="2"/>
  <c r="O706" i="2"/>
  <c r="S706" i="2"/>
  <c r="H706" i="2"/>
  <c r="L706" i="2"/>
  <c r="P706" i="2"/>
  <c r="I706" i="2"/>
  <c r="M706" i="2"/>
  <c r="Q706" i="2"/>
  <c r="F706" i="2"/>
  <c r="R706" i="2"/>
  <c r="J706" i="2"/>
  <c r="N706" i="2"/>
  <c r="C706" i="2"/>
  <c r="B707" i="2"/>
  <c r="D705" i="2"/>
  <c r="I707" i="2" l="1"/>
  <c r="M707" i="2"/>
  <c r="Q707" i="2"/>
  <c r="F707" i="2"/>
  <c r="J707" i="2"/>
  <c r="N707" i="2"/>
  <c r="R707" i="2"/>
  <c r="G707" i="2"/>
  <c r="K707" i="2"/>
  <c r="O707" i="2"/>
  <c r="S707" i="2"/>
  <c r="H707" i="2"/>
  <c r="L707" i="2"/>
  <c r="P707" i="2"/>
  <c r="C707" i="2"/>
  <c r="B708" i="2"/>
  <c r="D706" i="2"/>
  <c r="G708" i="2" l="1"/>
  <c r="K708" i="2"/>
  <c r="O708" i="2"/>
  <c r="S708" i="2"/>
  <c r="H708" i="2"/>
  <c r="L708" i="2"/>
  <c r="P708" i="2"/>
  <c r="I708" i="2"/>
  <c r="M708" i="2"/>
  <c r="Q708" i="2"/>
  <c r="J708" i="2"/>
  <c r="N708" i="2"/>
  <c r="F708" i="2"/>
  <c r="R708" i="2"/>
  <c r="D707" i="2"/>
  <c r="C708" i="2"/>
  <c r="B709" i="2"/>
  <c r="I709" i="2" l="1"/>
  <c r="M709" i="2"/>
  <c r="Q709" i="2"/>
  <c r="F709" i="2"/>
  <c r="J709" i="2"/>
  <c r="N709" i="2"/>
  <c r="R709" i="2"/>
  <c r="G709" i="2"/>
  <c r="K709" i="2"/>
  <c r="O709" i="2"/>
  <c r="S709" i="2"/>
  <c r="L709" i="2"/>
  <c r="P709" i="2"/>
  <c r="H709" i="2"/>
  <c r="D708" i="2"/>
  <c r="C709" i="2"/>
  <c r="B710" i="2"/>
  <c r="G710" i="2" l="1"/>
  <c r="K710" i="2"/>
  <c r="O710" i="2"/>
  <c r="S710" i="2"/>
  <c r="H710" i="2"/>
  <c r="L710" i="2"/>
  <c r="P710" i="2"/>
  <c r="I710" i="2"/>
  <c r="M710" i="2"/>
  <c r="Q710" i="2"/>
  <c r="N710" i="2"/>
  <c r="J710" i="2"/>
  <c r="R710" i="2"/>
  <c r="F710" i="2"/>
  <c r="D709" i="2"/>
  <c r="C710" i="2"/>
  <c r="B711" i="2"/>
  <c r="I711" i="2" l="1"/>
  <c r="M711" i="2"/>
  <c r="Q711" i="2"/>
  <c r="F711" i="2"/>
  <c r="J711" i="2"/>
  <c r="N711" i="2"/>
  <c r="R711" i="2"/>
  <c r="G711" i="2"/>
  <c r="K711" i="2"/>
  <c r="O711" i="2"/>
  <c r="S711" i="2"/>
  <c r="P711" i="2"/>
  <c r="L711" i="2"/>
  <c r="H711" i="2"/>
  <c r="D710" i="2"/>
  <c r="C711" i="2"/>
  <c r="B712" i="2"/>
  <c r="G712" i="2" l="1"/>
  <c r="K712" i="2"/>
  <c r="O712" i="2"/>
  <c r="S712" i="2"/>
  <c r="H712" i="2"/>
  <c r="L712" i="2"/>
  <c r="P712" i="2"/>
  <c r="I712" i="2"/>
  <c r="M712" i="2"/>
  <c r="Q712" i="2"/>
  <c r="R712" i="2"/>
  <c r="F712" i="2"/>
  <c r="J712" i="2"/>
  <c r="N712" i="2"/>
  <c r="D711" i="2"/>
  <c r="C712" i="2"/>
  <c r="B713" i="2"/>
  <c r="I713" i="2" l="1"/>
  <c r="M713" i="2"/>
  <c r="Q713" i="2"/>
  <c r="F713" i="2"/>
  <c r="J713" i="2"/>
  <c r="N713" i="2"/>
  <c r="R713" i="2"/>
  <c r="G713" i="2"/>
  <c r="K713" i="2"/>
  <c r="O713" i="2"/>
  <c r="S713" i="2"/>
  <c r="P713" i="2"/>
  <c r="H713" i="2"/>
  <c r="L713" i="2"/>
  <c r="C713" i="2"/>
  <c r="B714" i="2"/>
  <c r="D712" i="2"/>
  <c r="G714" i="2" l="1"/>
  <c r="K714" i="2"/>
  <c r="O714" i="2"/>
  <c r="S714" i="2"/>
  <c r="H714" i="2"/>
  <c r="L714" i="2"/>
  <c r="P714" i="2"/>
  <c r="I714" i="2"/>
  <c r="M714" i="2"/>
  <c r="Q714" i="2"/>
  <c r="F714" i="2"/>
  <c r="J714" i="2"/>
  <c r="R714" i="2"/>
  <c r="N714" i="2"/>
  <c r="D713" i="2"/>
  <c r="C714" i="2"/>
  <c r="B715" i="2"/>
  <c r="I715" i="2" l="1"/>
  <c r="M715" i="2"/>
  <c r="Q715" i="2"/>
  <c r="F715" i="2"/>
  <c r="J715" i="2"/>
  <c r="N715" i="2"/>
  <c r="R715" i="2"/>
  <c r="G715" i="2"/>
  <c r="K715" i="2"/>
  <c r="O715" i="2"/>
  <c r="S715" i="2"/>
  <c r="H715" i="2"/>
  <c r="L715" i="2"/>
  <c r="P715" i="2"/>
  <c r="D714" i="2"/>
  <c r="C715" i="2"/>
  <c r="B716" i="2"/>
  <c r="G716" i="2" l="1"/>
  <c r="K716" i="2"/>
  <c r="O716" i="2"/>
  <c r="S716" i="2"/>
  <c r="H716" i="2"/>
  <c r="L716" i="2"/>
  <c r="P716" i="2"/>
  <c r="I716" i="2"/>
  <c r="M716" i="2"/>
  <c r="Q716" i="2"/>
  <c r="J716" i="2"/>
  <c r="F716" i="2"/>
  <c r="N716" i="2"/>
  <c r="R716" i="2"/>
  <c r="C716" i="2"/>
  <c r="B717" i="2"/>
  <c r="D715" i="2"/>
  <c r="I717" i="2" l="1"/>
  <c r="M717" i="2"/>
  <c r="Q717" i="2"/>
  <c r="F717" i="2"/>
  <c r="J717" i="2"/>
  <c r="N717" i="2"/>
  <c r="R717" i="2"/>
  <c r="G717" i="2"/>
  <c r="D717" i="2" s="1"/>
  <c r="K717" i="2"/>
  <c r="O717" i="2"/>
  <c r="S717" i="2"/>
  <c r="L717" i="2"/>
  <c r="P717" i="2"/>
  <c r="H717" i="2"/>
  <c r="D716" i="2"/>
  <c r="C717" i="2"/>
  <c r="B718" i="2"/>
  <c r="G718" i="2" l="1"/>
  <c r="K718" i="2"/>
  <c r="O718" i="2"/>
  <c r="S718" i="2"/>
  <c r="H718" i="2"/>
  <c r="L718" i="2"/>
  <c r="P718" i="2"/>
  <c r="I718" i="2"/>
  <c r="M718" i="2"/>
  <c r="Q718" i="2"/>
  <c r="N718" i="2"/>
  <c r="J718" i="2"/>
  <c r="R718" i="2"/>
  <c r="F718" i="2"/>
  <c r="C718" i="2"/>
  <c r="B719" i="2"/>
  <c r="I719" i="2" l="1"/>
  <c r="M719" i="2"/>
  <c r="Q719" i="2"/>
  <c r="F719" i="2"/>
  <c r="J719" i="2"/>
  <c r="N719" i="2"/>
  <c r="R719" i="2"/>
  <c r="G719" i="2"/>
  <c r="K719" i="2"/>
  <c r="O719" i="2"/>
  <c r="S719" i="2"/>
  <c r="P719" i="2"/>
  <c r="L719" i="2"/>
  <c r="H719" i="2"/>
  <c r="D718" i="2"/>
  <c r="C719" i="2"/>
  <c r="B720" i="2"/>
  <c r="G720" i="2" l="1"/>
  <c r="K720" i="2"/>
  <c r="O720" i="2"/>
  <c r="S720" i="2"/>
  <c r="H720" i="2"/>
  <c r="L720" i="2"/>
  <c r="P720" i="2"/>
  <c r="I720" i="2"/>
  <c r="M720" i="2"/>
  <c r="Q720" i="2"/>
  <c r="R720" i="2"/>
  <c r="F720" i="2"/>
  <c r="J720" i="2"/>
  <c r="N720" i="2"/>
  <c r="C720" i="2"/>
  <c r="B721" i="2"/>
  <c r="D719" i="2"/>
  <c r="I721" i="2" l="1"/>
  <c r="M721" i="2"/>
  <c r="Q721" i="2"/>
  <c r="F721" i="2"/>
  <c r="J721" i="2"/>
  <c r="N721" i="2"/>
  <c r="R721" i="2"/>
  <c r="G721" i="2"/>
  <c r="K721" i="2"/>
  <c r="O721" i="2"/>
  <c r="S721" i="2"/>
  <c r="P721" i="2"/>
  <c r="H721" i="2"/>
  <c r="L721" i="2"/>
  <c r="D720" i="2"/>
  <c r="C721" i="2"/>
  <c r="B722" i="2"/>
  <c r="G722" i="2" l="1"/>
  <c r="K722" i="2"/>
  <c r="O722" i="2"/>
  <c r="S722" i="2"/>
  <c r="H722" i="2"/>
  <c r="L722" i="2"/>
  <c r="P722" i="2"/>
  <c r="I722" i="2"/>
  <c r="D722" i="2" s="1"/>
  <c r="M722" i="2"/>
  <c r="Q722" i="2"/>
  <c r="F722" i="2"/>
  <c r="J722" i="2"/>
  <c r="N722" i="2"/>
  <c r="R722" i="2"/>
  <c r="D721" i="2"/>
  <c r="C722" i="2"/>
  <c r="B723" i="2"/>
  <c r="I723" i="2" l="1"/>
  <c r="M723" i="2"/>
  <c r="Q723" i="2"/>
  <c r="F723" i="2"/>
  <c r="J723" i="2"/>
  <c r="N723" i="2"/>
  <c r="R723" i="2"/>
  <c r="G723" i="2"/>
  <c r="K723" i="2"/>
  <c r="O723" i="2"/>
  <c r="S723" i="2"/>
  <c r="H723" i="2"/>
  <c r="L723" i="2"/>
  <c r="P723" i="2"/>
  <c r="C723" i="2"/>
  <c r="B724" i="2"/>
  <c r="G724" i="2" l="1"/>
  <c r="K724" i="2"/>
  <c r="O724" i="2"/>
  <c r="S724" i="2"/>
  <c r="H724" i="2"/>
  <c r="L724" i="2"/>
  <c r="P724" i="2"/>
  <c r="I724" i="2"/>
  <c r="M724" i="2"/>
  <c r="Q724" i="2"/>
  <c r="J724" i="2"/>
  <c r="N724" i="2"/>
  <c r="F724" i="2"/>
  <c r="R724" i="2"/>
  <c r="D723" i="2"/>
  <c r="C724" i="2"/>
  <c r="B725" i="2"/>
  <c r="I725" i="2" l="1"/>
  <c r="M725" i="2"/>
  <c r="Q725" i="2"/>
  <c r="F725" i="2"/>
  <c r="J725" i="2"/>
  <c r="N725" i="2"/>
  <c r="R725" i="2"/>
  <c r="G725" i="2"/>
  <c r="K725" i="2"/>
  <c r="O725" i="2"/>
  <c r="S725" i="2"/>
  <c r="L725" i="2"/>
  <c r="H725" i="2"/>
  <c r="P725" i="2"/>
  <c r="C725" i="2"/>
  <c r="B726" i="2"/>
  <c r="D724" i="2"/>
  <c r="G726" i="2" l="1"/>
  <c r="K726" i="2"/>
  <c r="O726" i="2"/>
  <c r="S726" i="2"/>
  <c r="H726" i="2"/>
  <c r="L726" i="2"/>
  <c r="P726" i="2"/>
  <c r="I726" i="2"/>
  <c r="M726" i="2"/>
  <c r="Q726" i="2"/>
  <c r="N726" i="2"/>
  <c r="R726" i="2"/>
  <c r="F726" i="2"/>
  <c r="J726" i="2"/>
  <c r="D725" i="2"/>
  <c r="C726" i="2"/>
  <c r="B727" i="2"/>
  <c r="I727" i="2" l="1"/>
  <c r="M727" i="2"/>
  <c r="Q727" i="2"/>
  <c r="F727" i="2"/>
  <c r="J727" i="2"/>
  <c r="N727" i="2"/>
  <c r="R727" i="2"/>
  <c r="G727" i="2"/>
  <c r="K727" i="2"/>
  <c r="O727" i="2"/>
  <c r="S727" i="2"/>
  <c r="P727" i="2"/>
  <c r="L727" i="2"/>
  <c r="H727" i="2"/>
  <c r="D726" i="2"/>
  <c r="C727" i="2"/>
  <c r="B728" i="2"/>
  <c r="G728" i="2" l="1"/>
  <c r="K728" i="2"/>
  <c r="O728" i="2"/>
  <c r="S728" i="2"/>
  <c r="H728" i="2"/>
  <c r="L728" i="2"/>
  <c r="P728" i="2"/>
  <c r="I728" i="2"/>
  <c r="M728" i="2"/>
  <c r="Q728" i="2"/>
  <c r="R728" i="2"/>
  <c r="N728" i="2"/>
  <c r="F728" i="2"/>
  <c r="J728" i="2"/>
  <c r="D727" i="2"/>
  <c r="C728" i="2"/>
  <c r="B729" i="2"/>
  <c r="D728" i="2" l="1"/>
  <c r="I729" i="2"/>
  <c r="M729" i="2"/>
  <c r="Q729" i="2"/>
  <c r="F729" i="2"/>
  <c r="J729" i="2"/>
  <c r="N729" i="2"/>
  <c r="R729" i="2"/>
  <c r="G729" i="2"/>
  <c r="K729" i="2"/>
  <c r="O729" i="2"/>
  <c r="S729" i="2"/>
  <c r="H729" i="2"/>
  <c r="L729" i="2"/>
  <c r="P729" i="2"/>
  <c r="C729" i="2"/>
  <c r="B730" i="2"/>
  <c r="G730" i="2" l="1"/>
  <c r="K730" i="2"/>
  <c r="O730" i="2"/>
  <c r="S730" i="2"/>
  <c r="H730" i="2"/>
  <c r="L730" i="2"/>
  <c r="P730" i="2"/>
  <c r="I730" i="2"/>
  <c r="M730" i="2"/>
  <c r="Q730" i="2"/>
  <c r="F730" i="2"/>
  <c r="J730" i="2"/>
  <c r="R730" i="2"/>
  <c r="N730" i="2"/>
  <c r="D729" i="2"/>
  <c r="C730" i="2"/>
  <c r="B731" i="2"/>
  <c r="I731" i="2" l="1"/>
  <c r="M731" i="2"/>
  <c r="Q731" i="2"/>
  <c r="F731" i="2"/>
  <c r="J731" i="2"/>
  <c r="N731" i="2"/>
  <c r="R731" i="2"/>
  <c r="G731" i="2"/>
  <c r="K731" i="2"/>
  <c r="O731" i="2"/>
  <c r="S731" i="2"/>
  <c r="H731" i="2"/>
  <c r="L731" i="2"/>
  <c r="P731" i="2"/>
  <c r="C731" i="2"/>
  <c r="B732" i="2"/>
  <c r="D730" i="2"/>
  <c r="G732" i="2" l="1"/>
  <c r="K732" i="2"/>
  <c r="O732" i="2"/>
  <c r="S732" i="2"/>
  <c r="H732" i="2"/>
  <c r="L732" i="2"/>
  <c r="P732" i="2"/>
  <c r="I732" i="2"/>
  <c r="M732" i="2"/>
  <c r="Q732" i="2"/>
  <c r="J732" i="2"/>
  <c r="F732" i="2"/>
  <c r="N732" i="2"/>
  <c r="R732" i="2"/>
  <c r="D731" i="2"/>
  <c r="C732" i="2"/>
  <c r="B733" i="2"/>
  <c r="I733" i="2" l="1"/>
  <c r="M733" i="2"/>
  <c r="Q733" i="2"/>
  <c r="F733" i="2"/>
  <c r="J733" i="2"/>
  <c r="N733" i="2"/>
  <c r="R733" i="2"/>
  <c r="G733" i="2"/>
  <c r="K733" i="2"/>
  <c r="O733" i="2"/>
  <c r="S733" i="2"/>
  <c r="L733" i="2"/>
  <c r="P733" i="2"/>
  <c r="H733" i="2"/>
  <c r="D732" i="2"/>
  <c r="C733" i="2"/>
  <c r="B734" i="2"/>
  <c r="G734" i="2" l="1"/>
  <c r="K734" i="2"/>
  <c r="O734" i="2"/>
  <c r="S734" i="2"/>
  <c r="H734" i="2"/>
  <c r="L734" i="2"/>
  <c r="P734" i="2"/>
  <c r="I734" i="2"/>
  <c r="M734" i="2"/>
  <c r="Q734" i="2"/>
  <c r="N734" i="2"/>
  <c r="R734" i="2"/>
  <c r="J734" i="2"/>
  <c r="F734" i="2"/>
  <c r="D733" i="2"/>
  <c r="C734" i="2"/>
  <c r="B735" i="2"/>
  <c r="I735" i="2" l="1"/>
  <c r="M735" i="2"/>
  <c r="Q735" i="2"/>
  <c r="F735" i="2"/>
  <c r="J735" i="2"/>
  <c r="N735" i="2"/>
  <c r="R735" i="2"/>
  <c r="G735" i="2"/>
  <c r="K735" i="2"/>
  <c r="O735" i="2"/>
  <c r="S735" i="2"/>
  <c r="P735" i="2"/>
  <c r="H735" i="2"/>
  <c r="L735" i="2"/>
  <c r="D734" i="2"/>
  <c r="C735" i="2"/>
  <c r="B736" i="2"/>
  <c r="G736" i="2" l="1"/>
  <c r="K736" i="2"/>
  <c r="O736" i="2"/>
  <c r="S736" i="2"/>
  <c r="H736" i="2"/>
  <c r="L736" i="2"/>
  <c r="P736" i="2"/>
  <c r="I736" i="2"/>
  <c r="M736" i="2"/>
  <c r="Q736" i="2"/>
  <c r="R736" i="2"/>
  <c r="N736" i="2"/>
  <c r="F736" i="2"/>
  <c r="J736" i="2"/>
  <c r="D735" i="2"/>
  <c r="C736" i="2"/>
  <c r="B737" i="2"/>
  <c r="I737" i="2" l="1"/>
  <c r="M737" i="2"/>
  <c r="Q737" i="2"/>
  <c r="F737" i="2"/>
  <c r="J737" i="2"/>
  <c r="N737" i="2"/>
  <c r="R737" i="2"/>
  <c r="G737" i="2"/>
  <c r="K737" i="2"/>
  <c r="O737" i="2"/>
  <c r="S737" i="2"/>
  <c r="H737" i="2"/>
  <c r="P737" i="2"/>
  <c r="L737" i="2"/>
  <c r="D736" i="2"/>
  <c r="C737" i="2"/>
  <c r="B738" i="2"/>
  <c r="G738" i="2" l="1"/>
  <c r="K738" i="2"/>
  <c r="O738" i="2"/>
  <c r="S738" i="2"/>
  <c r="H738" i="2"/>
  <c r="L738" i="2"/>
  <c r="P738" i="2"/>
  <c r="I738" i="2"/>
  <c r="M738" i="2"/>
  <c r="Q738" i="2"/>
  <c r="F738" i="2"/>
  <c r="J738" i="2"/>
  <c r="N738" i="2"/>
  <c r="R738" i="2"/>
  <c r="D737" i="2"/>
  <c r="C738" i="2"/>
  <c r="B739" i="2"/>
  <c r="I739" i="2" l="1"/>
  <c r="M739" i="2"/>
  <c r="Q739" i="2"/>
  <c r="F739" i="2"/>
  <c r="J739" i="2"/>
  <c r="N739" i="2"/>
  <c r="R739" i="2"/>
  <c r="G739" i="2"/>
  <c r="K739" i="2"/>
  <c r="O739" i="2"/>
  <c r="S739" i="2"/>
  <c r="H739" i="2"/>
  <c r="L739" i="2"/>
  <c r="P739" i="2"/>
  <c r="C739" i="2"/>
  <c r="B740" i="2"/>
  <c r="D738" i="2"/>
  <c r="G740" i="2" l="1"/>
  <c r="K740" i="2"/>
  <c r="O740" i="2"/>
  <c r="S740" i="2"/>
  <c r="H740" i="2"/>
  <c r="L740" i="2"/>
  <c r="P740" i="2"/>
  <c r="I740" i="2"/>
  <c r="M740" i="2"/>
  <c r="Q740" i="2"/>
  <c r="J740" i="2"/>
  <c r="F740" i="2"/>
  <c r="N740" i="2"/>
  <c r="R740" i="2"/>
  <c r="D739" i="2"/>
  <c r="C740" i="2"/>
  <c r="B741" i="2"/>
  <c r="I741" i="2" l="1"/>
  <c r="M741" i="2"/>
  <c r="Q741" i="2"/>
  <c r="F741" i="2"/>
  <c r="J741" i="2"/>
  <c r="N741" i="2"/>
  <c r="R741" i="2"/>
  <c r="G741" i="2"/>
  <c r="K741" i="2"/>
  <c r="O741" i="2"/>
  <c r="S741" i="2"/>
  <c r="L741" i="2"/>
  <c r="P741" i="2"/>
  <c r="H741" i="2"/>
  <c r="C741" i="2"/>
  <c r="B742" i="2"/>
  <c r="D740" i="2"/>
  <c r="G742" i="2" l="1"/>
  <c r="K742" i="2"/>
  <c r="O742" i="2"/>
  <c r="S742" i="2"/>
  <c r="H742" i="2"/>
  <c r="L742" i="2"/>
  <c r="P742" i="2"/>
  <c r="I742" i="2"/>
  <c r="M742" i="2"/>
  <c r="Q742" i="2"/>
  <c r="N742" i="2"/>
  <c r="J742" i="2"/>
  <c r="R742" i="2"/>
  <c r="F742" i="2"/>
  <c r="C742" i="2"/>
  <c r="B743" i="2"/>
  <c r="D741" i="2"/>
  <c r="I743" i="2" l="1"/>
  <c r="M743" i="2"/>
  <c r="Q743" i="2"/>
  <c r="F743" i="2"/>
  <c r="J743" i="2"/>
  <c r="N743" i="2"/>
  <c r="R743" i="2"/>
  <c r="G743" i="2"/>
  <c r="K743" i="2"/>
  <c r="O743" i="2"/>
  <c r="S743" i="2"/>
  <c r="P743" i="2"/>
  <c r="H743" i="2"/>
  <c r="L743" i="2"/>
  <c r="D742" i="2"/>
  <c r="C743" i="2"/>
  <c r="B744" i="2"/>
  <c r="G744" i="2" l="1"/>
  <c r="K744" i="2"/>
  <c r="O744" i="2"/>
  <c r="S744" i="2"/>
  <c r="H744" i="2"/>
  <c r="L744" i="2"/>
  <c r="P744" i="2"/>
  <c r="I744" i="2"/>
  <c r="M744" i="2"/>
  <c r="Q744" i="2"/>
  <c r="R744" i="2"/>
  <c r="N744" i="2"/>
  <c r="F744" i="2"/>
  <c r="J744" i="2"/>
  <c r="D743" i="2"/>
  <c r="C744" i="2"/>
  <c r="B745" i="2"/>
  <c r="I745" i="2" l="1"/>
  <c r="M745" i="2"/>
  <c r="Q745" i="2"/>
  <c r="F745" i="2"/>
  <c r="J745" i="2"/>
  <c r="N745" i="2"/>
  <c r="R745" i="2"/>
  <c r="G745" i="2"/>
  <c r="K745" i="2"/>
  <c r="O745" i="2"/>
  <c r="S745" i="2"/>
  <c r="H745" i="2"/>
  <c r="P745" i="2"/>
  <c r="L745" i="2"/>
  <c r="C745" i="2"/>
  <c r="B746" i="2"/>
  <c r="D744" i="2"/>
  <c r="G746" i="2" l="1"/>
  <c r="K746" i="2"/>
  <c r="O746" i="2"/>
  <c r="S746" i="2"/>
  <c r="H746" i="2"/>
  <c r="L746" i="2"/>
  <c r="P746" i="2"/>
  <c r="I746" i="2"/>
  <c r="M746" i="2"/>
  <c r="Q746" i="2"/>
  <c r="F746" i="2"/>
  <c r="J746" i="2"/>
  <c r="N746" i="2"/>
  <c r="R746" i="2"/>
  <c r="D745" i="2"/>
  <c r="C746" i="2"/>
  <c r="B747" i="2"/>
  <c r="I747" i="2" l="1"/>
  <c r="M747" i="2"/>
  <c r="Q747" i="2"/>
  <c r="F747" i="2"/>
  <c r="J747" i="2"/>
  <c r="N747" i="2"/>
  <c r="R747" i="2"/>
  <c r="G747" i="2"/>
  <c r="K747" i="2"/>
  <c r="O747" i="2"/>
  <c r="S747" i="2"/>
  <c r="H747" i="2"/>
  <c r="L747" i="2"/>
  <c r="P747" i="2"/>
  <c r="D746" i="2"/>
  <c r="C747" i="2"/>
  <c r="B748" i="2"/>
  <c r="G748" i="2" l="1"/>
  <c r="K748" i="2"/>
  <c r="O748" i="2"/>
  <c r="S748" i="2"/>
  <c r="H748" i="2"/>
  <c r="L748" i="2"/>
  <c r="P748" i="2"/>
  <c r="I748" i="2"/>
  <c r="M748" i="2"/>
  <c r="Q748" i="2"/>
  <c r="J748" i="2"/>
  <c r="F748" i="2"/>
  <c r="N748" i="2"/>
  <c r="R748" i="2"/>
  <c r="D747" i="2"/>
  <c r="C748" i="2"/>
  <c r="B749" i="2"/>
  <c r="I749" i="2" l="1"/>
  <c r="M749" i="2"/>
  <c r="Q749" i="2"/>
  <c r="F749" i="2"/>
  <c r="J749" i="2"/>
  <c r="N749" i="2"/>
  <c r="R749" i="2"/>
  <c r="G749" i="2"/>
  <c r="K749" i="2"/>
  <c r="O749" i="2"/>
  <c r="S749" i="2"/>
  <c r="L749" i="2"/>
  <c r="P749" i="2"/>
  <c r="H749" i="2"/>
  <c r="D748" i="2"/>
  <c r="C749" i="2"/>
  <c r="B750" i="2"/>
  <c r="G750" i="2" l="1"/>
  <c r="K750" i="2"/>
  <c r="O750" i="2"/>
  <c r="S750" i="2"/>
  <c r="H750" i="2"/>
  <c r="L750" i="2"/>
  <c r="P750" i="2"/>
  <c r="I750" i="2"/>
  <c r="M750" i="2"/>
  <c r="Q750" i="2"/>
  <c r="N750" i="2"/>
  <c r="R750" i="2"/>
  <c r="J750" i="2"/>
  <c r="F750" i="2"/>
  <c r="C750" i="2"/>
  <c r="B751" i="2"/>
  <c r="D749" i="2"/>
  <c r="I751" i="2" l="1"/>
  <c r="M751" i="2"/>
  <c r="Q751" i="2"/>
  <c r="F751" i="2"/>
  <c r="J751" i="2"/>
  <c r="N751" i="2"/>
  <c r="R751" i="2"/>
  <c r="G751" i="2"/>
  <c r="K751" i="2"/>
  <c r="O751" i="2"/>
  <c r="S751" i="2"/>
  <c r="P751" i="2"/>
  <c r="L751" i="2"/>
  <c r="H751" i="2"/>
  <c r="C751" i="2"/>
  <c r="B752" i="2"/>
  <c r="D750" i="2"/>
  <c r="G752" i="2" l="1"/>
  <c r="K752" i="2"/>
  <c r="O752" i="2"/>
  <c r="S752" i="2"/>
  <c r="H752" i="2"/>
  <c r="L752" i="2"/>
  <c r="P752" i="2"/>
  <c r="I752" i="2"/>
  <c r="M752" i="2"/>
  <c r="Q752" i="2"/>
  <c r="R752" i="2"/>
  <c r="F752" i="2"/>
  <c r="J752" i="2"/>
  <c r="N752" i="2"/>
  <c r="D751" i="2"/>
  <c r="C752" i="2"/>
  <c r="B753" i="2"/>
  <c r="I753" i="2" l="1"/>
  <c r="M753" i="2"/>
  <c r="Q753" i="2"/>
  <c r="F753" i="2"/>
  <c r="J753" i="2"/>
  <c r="N753" i="2"/>
  <c r="R753" i="2"/>
  <c r="G753" i="2"/>
  <c r="K753" i="2"/>
  <c r="O753" i="2"/>
  <c r="S753" i="2"/>
  <c r="H753" i="2"/>
  <c r="P753" i="2"/>
  <c r="L753" i="2"/>
  <c r="C753" i="2"/>
  <c r="B754" i="2"/>
  <c r="D752" i="2"/>
  <c r="G754" i="2" l="1"/>
  <c r="K754" i="2"/>
  <c r="O754" i="2"/>
  <c r="S754" i="2"/>
  <c r="H754" i="2"/>
  <c r="L754" i="2"/>
  <c r="P754" i="2"/>
  <c r="I754" i="2"/>
  <c r="M754" i="2"/>
  <c r="Q754" i="2"/>
  <c r="F754" i="2"/>
  <c r="R754" i="2"/>
  <c r="J754" i="2"/>
  <c r="N754" i="2"/>
  <c r="D753" i="2"/>
  <c r="C754" i="2"/>
  <c r="B755" i="2"/>
  <c r="I755" i="2" l="1"/>
  <c r="M755" i="2"/>
  <c r="Q755" i="2"/>
  <c r="F755" i="2"/>
  <c r="J755" i="2"/>
  <c r="N755" i="2"/>
  <c r="R755" i="2"/>
  <c r="G755" i="2"/>
  <c r="K755" i="2"/>
  <c r="O755" i="2"/>
  <c r="S755" i="2"/>
  <c r="H755" i="2"/>
  <c r="L755" i="2"/>
  <c r="P755" i="2"/>
  <c r="C755" i="2"/>
  <c r="B756" i="2"/>
  <c r="D754" i="2"/>
  <c r="G756" i="2" l="1"/>
  <c r="K756" i="2"/>
  <c r="O756" i="2"/>
  <c r="S756" i="2"/>
  <c r="H756" i="2"/>
  <c r="L756" i="2"/>
  <c r="P756" i="2"/>
  <c r="I756" i="2"/>
  <c r="M756" i="2"/>
  <c r="Q756" i="2"/>
  <c r="J756" i="2"/>
  <c r="N756" i="2"/>
  <c r="R756" i="2"/>
  <c r="F756" i="2"/>
  <c r="C756" i="2"/>
  <c r="B757" i="2"/>
  <c r="D755" i="2"/>
  <c r="I757" i="2" l="1"/>
  <c r="M757" i="2"/>
  <c r="Q757" i="2"/>
  <c r="F757" i="2"/>
  <c r="J757" i="2"/>
  <c r="N757" i="2"/>
  <c r="R757" i="2"/>
  <c r="G757" i="2"/>
  <c r="K757" i="2"/>
  <c r="O757" i="2"/>
  <c r="S757" i="2"/>
  <c r="L757" i="2"/>
  <c r="H757" i="2"/>
  <c r="P757" i="2"/>
  <c r="C757" i="2"/>
  <c r="B758" i="2"/>
  <c r="D756" i="2"/>
  <c r="G758" i="2" l="1"/>
  <c r="K758" i="2"/>
  <c r="O758" i="2"/>
  <c r="S758" i="2"/>
  <c r="H758" i="2"/>
  <c r="L758" i="2"/>
  <c r="P758" i="2"/>
  <c r="I758" i="2"/>
  <c r="M758" i="2"/>
  <c r="Q758" i="2"/>
  <c r="N758" i="2"/>
  <c r="R758" i="2"/>
  <c r="J758" i="2"/>
  <c r="F758" i="2"/>
  <c r="D757" i="2"/>
  <c r="C758" i="2"/>
  <c r="B759" i="2"/>
  <c r="I759" i="2" l="1"/>
  <c r="M759" i="2"/>
  <c r="Q759" i="2"/>
  <c r="F759" i="2"/>
  <c r="J759" i="2"/>
  <c r="N759" i="2"/>
  <c r="R759" i="2"/>
  <c r="G759" i="2"/>
  <c r="K759" i="2"/>
  <c r="O759" i="2"/>
  <c r="S759" i="2"/>
  <c r="P759" i="2"/>
  <c r="H759" i="2"/>
  <c r="L759" i="2"/>
  <c r="C759" i="2"/>
  <c r="B760" i="2"/>
  <c r="D758" i="2"/>
  <c r="G760" i="2" l="1"/>
  <c r="K760" i="2"/>
  <c r="O760" i="2"/>
  <c r="S760" i="2"/>
  <c r="H760" i="2"/>
  <c r="L760" i="2"/>
  <c r="P760" i="2"/>
  <c r="I760" i="2"/>
  <c r="M760" i="2"/>
  <c r="Q760" i="2"/>
  <c r="R760" i="2"/>
  <c r="N760" i="2"/>
  <c r="F760" i="2"/>
  <c r="J760" i="2"/>
  <c r="C760" i="2"/>
  <c r="B761" i="2"/>
  <c r="D759" i="2"/>
  <c r="I761" i="2" l="1"/>
  <c r="M761" i="2"/>
  <c r="Q761" i="2"/>
  <c r="F761" i="2"/>
  <c r="J761" i="2"/>
  <c r="N761" i="2"/>
  <c r="R761" i="2"/>
  <c r="G761" i="2"/>
  <c r="K761" i="2"/>
  <c r="O761" i="2"/>
  <c r="S761" i="2"/>
  <c r="H761" i="2"/>
  <c r="L761" i="2"/>
  <c r="P761" i="2"/>
  <c r="D760" i="2"/>
  <c r="C761" i="2"/>
  <c r="B762" i="2"/>
  <c r="G762" i="2" l="1"/>
  <c r="K762" i="2"/>
  <c r="O762" i="2"/>
  <c r="S762" i="2"/>
  <c r="H762" i="2"/>
  <c r="L762" i="2"/>
  <c r="P762" i="2"/>
  <c r="I762" i="2"/>
  <c r="M762" i="2"/>
  <c r="Q762" i="2"/>
  <c r="F762" i="2"/>
  <c r="J762" i="2"/>
  <c r="R762" i="2"/>
  <c r="N762" i="2"/>
  <c r="D761" i="2"/>
  <c r="C762" i="2"/>
  <c r="B763" i="2"/>
  <c r="I763" i="2" l="1"/>
  <c r="M763" i="2"/>
  <c r="Q763" i="2"/>
  <c r="F763" i="2"/>
  <c r="J763" i="2"/>
  <c r="N763" i="2"/>
  <c r="R763" i="2"/>
  <c r="G763" i="2"/>
  <c r="K763" i="2"/>
  <c r="O763" i="2"/>
  <c r="S763" i="2"/>
  <c r="H763" i="2"/>
  <c r="L763" i="2"/>
  <c r="P763" i="2"/>
  <c r="C763" i="2"/>
  <c r="B764" i="2"/>
  <c r="D762" i="2"/>
  <c r="G764" i="2" l="1"/>
  <c r="K764" i="2"/>
  <c r="O764" i="2"/>
  <c r="S764" i="2"/>
  <c r="H764" i="2"/>
  <c r="L764" i="2"/>
  <c r="P764" i="2"/>
  <c r="I764" i="2"/>
  <c r="M764" i="2"/>
  <c r="Q764" i="2"/>
  <c r="J764" i="2"/>
  <c r="F764" i="2"/>
  <c r="N764" i="2"/>
  <c r="R764" i="2"/>
  <c r="D763" i="2"/>
  <c r="C764" i="2"/>
  <c r="B765" i="2"/>
  <c r="I765" i="2" l="1"/>
  <c r="M765" i="2"/>
  <c r="Q765" i="2"/>
  <c r="F765" i="2"/>
  <c r="J765" i="2"/>
  <c r="N765" i="2"/>
  <c r="R765" i="2"/>
  <c r="G765" i="2"/>
  <c r="K765" i="2"/>
  <c r="O765" i="2"/>
  <c r="S765" i="2"/>
  <c r="L765" i="2"/>
  <c r="P765" i="2"/>
  <c r="H765" i="2"/>
  <c r="D764" i="2"/>
  <c r="C765" i="2"/>
  <c r="B766" i="2"/>
  <c r="G766" i="2" l="1"/>
  <c r="K766" i="2"/>
  <c r="O766" i="2"/>
  <c r="S766" i="2"/>
  <c r="H766" i="2"/>
  <c r="L766" i="2"/>
  <c r="P766" i="2"/>
  <c r="I766" i="2"/>
  <c r="M766" i="2"/>
  <c r="Q766" i="2"/>
  <c r="N766" i="2"/>
  <c r="R766" i="2"/>
  <c r="J766" i="2"/>
  <c r="F766" i="2"/>
  <c r="C766" i="2"/>
  <c r="B767" i="2"/>
  <c r="D765" i="2"/>
  <c r="I767" i="2" l="1"/>
  <c r="M767" i="2"/>
  <c r="Q767" i="2"/>
  <c r="F767" i="2"/>
  <c r="J767" i="2"/>
  <c r="N767" i="2"/>
  <c r="R767" i="2"/>
  <c r="G767" i="2"/>
  <c r="K767" i="2"/>
  <c r="O767" i="2"/>
  <c r="S767" i="2"/>
  <c r="P767" i="2"/>
  <c r="L767" i="2"/>
  <c r="H767" i="2"/>
  <c r="C767" i="2"/>
  <c r="B768" i="2"/>
  <c r="D766" i="2"/>
  <c r="G768" i="2" l="1"/>
  <c r="K768" i="2"/>
  <c r="O768" i="2"/>
  <c r="S768" i="2"/>
  <c r="H768" i="2"/>
  <c r="L768" i="2"/>
  <c r="P768" i="2"/>
  <c r="I768" i="2"/>
  <c r="M768" i="2"/>
  <c r="Q768" i="2"/>
  <c r="R768" i="2"/>
  <c r="F768" i="2"/>
  <c r="J768" i="2"/>
  <c r="N768" i="2"/>
  <c r="D767" i="2"/>
  <c r="C768" i="2"/>
  <c r="B769" i="2"/>
  <c r="I769" i="2" l="1"/>
  <c r="M769" i="2"/>
  <c r="Q769" i="2"/>
  <c r="F769" i="2"/>
  <c r="J769" i="2"/>
  <c r="N769" i="2"/>
  <c r="R769" i="2"/>
  <c r="G769" i="2"/>
  <c r="K769" i="2"/>
  <c r="O769" i="2"/>
  <c r="S769" i="2"/>
  <c r="H769" i="2"/>
  <c r="P769" i="2"/>
  <c r="L769" i="2"/>
  <c r="C769" i="2"/>
  <c r="B770" i="2"/>
  <c r="D768" i="2"/>
  <c r="G770" i="2" l="1"/>
  <c r="K770" i="2"/>
  <c r="O770" i="2"/>
  <c r="S770" i="2"/>
  <c r="H770" i="2"/>
  <c r="L770" i="2"/>
  <c r="P770" i="2"/>
  <c r="I770" i="2"/>
  <c r="M770" i="2"/>
  <c r="Q770" i="2"/>
  <c r="F770" i="2"/>
  <c r="R770" i="2"/>
  <c r="J770" i="2"/>
  <c r="N770" i="2"/>
  <c r="D769" i="2"/>
  <c r="C770" i="2"/>
  <c r="B771" i="2"/>
  <c r="I771" i="2" l="1"/>
  <c r="M771" i="2"/>
  <c r="Q771" i="2"/>
  <c r="F771" i="2"/>
  <c r="J771" i="2"/>
  <c r="N771" i="2"/>
  <c r="R771" i="2"/>
  <c r="G771" i="2"/>
  <c r="K771" i="2"/>
  <c r="O771" i="2"/>
  <c r="S771" i="2"/>
  <c r="H771" i="2"/>
  <c r="L771" i="2"/>
  <c r="P771" i="2"/>
  <c r="C771" i="2"/>
  <c r="B772" i="2"/>
  <c r="D770" i="2"/>
  <c r="G772" i="2" l="1"/>
  <c r="K772" i="2"/>
  <c r="O772" i="2"/>
  <c r="S772" i="2"/>
  <c r="H772" i="2"/>
  <c r="L772" i="2"/>
  <c r="P772" i="2"/>
  <c r="I772" i="2"/>
  <c r="M772" i="2"/>
  <c r="Q772" i="2"/>
  <c r="J772" i="2"/>
  <c r="N772" i="2"/>
  <c r="R772" i="2"/>
  <c r="F772" i="2"/>
  <c r="D771" i="2"/>
  <c r="C772" i="2"/>
  <c r="B773" i="2"/>
  <c r="I773" i="2" l="1"/>
  <c r="M773" i="2"/>
  <c r="Q773" i="2"/>
  <c r="F773" i="2"/>
  <c r="J773" i="2"/>
  <c r="N773" i="2"/>
  <c r="R773" i="2"/>
  <c r="G773" i="2"/>
  <c r="K773" i="2"/>
  <c r="O773" i="2"/>
  <c r="S773" i="2"/>
  <c r="L773" i="2"/>
  <c r="H773" i="2"/>
  <c r="P773" i="2"/>
  <c r="C773" i="2"/>
  <c r="B774" i="2"/>
  <c r="D772" i="2"/>
  <c r="G774" i="2" l="1"/>
  <c r="K774" i="2"/>
  <c r="O774" i="2"/>
  <c r="S774" i="2"/>
  <c r="H774" i="2"/>
  <c r="L774" i="2"/>
  <c r="P774" i="2"/>
  <c r="I774" i="2"/>
  <c r="M774" i="2"/>
  <c r="Q774" i="2"/>
  <c r="N774" i="2"/>
  <c r="R774" i="2"/>
  <c r="F774" i="2"/>
  <c r="J774" i="2"/>
  <c r="C774" i="2"/>
  <c r="D774" i="2"/>
  <c r="B775" i="2"/>
  <c r="D773" i="2"/>
  <c r="I775" i="2" l="1"/>
  <c r="M775" i="2"/>
  <c r="Q775" i="2"/>
  <c r="F775" i="2"/>
  <c r="J775" i="2"/>
  <c r="N775" i="2"/>
  <c r="R775" i="2"/>
  <c r="G775" i="2"/>
  <c r="K775" i="2"/>
  <c r="O775" i="2"/>
  <c r="S775" i="2"/>
  <c r="P775" i="2"/>
  <c r="L775" i="2"/>
  <c r="H775" i="2"/>
  <c r="C775" i="2"/>
  <c r="B776" i="2"/>
  <c r="D775" i="2" l="1"/>
  <c r="G776" i="2"/>
  <c r="K776" i="2"/>
  <c r="O776" i="2"/>
  <c r="S776" i="2"/>
  <c r="H776" i="2"/>
  <c r="L776" i="2"/>
  <c r="P776" i="2"/>
  <c r="I776" i="2"/>
  <c r="M776" i="2"/>
  <c r="Q776" i="2"/>
  <c r="R776" i="2"/>
  <c r="N776" i="2"/>
  <c r="F776" i="2"/>
  <c r="J776" i="2"/>
  <c r="C776" i="2"/>
  <c r="B777" i="2"/>
  <c r="I777" i="2" l="1"/>
  <c r="M777" i="2"/>
  <c r="Q777" i="2"/>
  <c r="F777" i="2"/>
  <c r="J777" i="2"/>
  <c r="N777" i="2"/>
  <c r="R777" i="2"/>
  <c r="G777" i="2"/>
  <c r="K777" i="2"/>
  <c r="O777" i="2"/>
  <c r="S777" i="2"/>
  <c r="H777" i="2"/>
  <c r="L777" i="2"/>
  <c r="P777" i="2"/>
  <c r="C777" i="2"/>
  <c r="B778" i="2"/>
  <c r="D776" i="2"/>
  <c r="G778" i="2" l="1"/>
  <c r="K778" i="2"/>
  <c r="O778" i="2"/>
  <c r="S778" i="2"/>
  <c r="H778" i="2"/>
  <c r="L778" i="2"/>
  <c r="P778" i="2"/>
  <c r="I778" i="2"/>
  <c r="M778" i="2"/>
  <c r="Q778" i="2"/>
  <c r="F778" i="2"/>
  <c r="J778" i="2"/>
  <c r="R778" i="2"/>
  <c r="N778" i="2"/>
  <c r="D777" i="2"/>
  <c r="C778" i="2"/>
  <c r="B779" i="2"/>
  <c r="I779" i="2" l="1"/>
  <c r="M779" i="2"/>
  <c r="Q779" i="2"/>
  <c r="F779" i="2"/>
  <c r="J779" i="2"/>
  <c r="G779" i="2"/>
  <c r="K779" i="2"/>
  <c r="O779" i="2"/>
  <c r="S779" i="2"/>
  <c r="H779" i="2"/>
  <c r="R779" i="2"/>
  <c r="P779" i="2"/>
  <c r="L779" i="2"/>
  <c r="N779" i="2"/>
  <c r="D778" i="2"/>
  <c r="C779" i="2"/>
  <c r="B780" i="2"/>
  <c r="G780" i="2" l="1"/>
  <c r="K780" i="2"/>
  <c r="O780" i="2"/>
  <c r="S780" i="2"/>
  <c r="I780" i="2"/>
  <c r="M780" i="2"/>
  <c r="Q780" i="2"/>
  <c r="L780" i="2"/>
  <c r="R780" i="2"/>
  <c r="F780" i="2"/>
  <c r="N780" i="2"/>
  <c r="H780" i="2"/>
  <c r="P780" i="2"/>
  <c r="J780" i="2"/>
  <c r="D779" i="2"/>
  <c r="C780" i="2"/>
  <c r="B781" i="2"/>
  <c r="I781" i="2" l="1"/>
  <c r="M781" i="2"/>
  <c r="Q781" i="2"/>
  <c r="G781" i="2"/>
  <c r="K781" i="2"/>
  <c r="O781" i="2"/>
  <c r="S781" i="2"/>
  <c r="F781" i="2"/>
  <c r="N781" i="2"/>
  <c r="H781" i="2"/>
  <c r="P781" i="2"/>
  <c r="L781" i="2"/>
  <c r="J781" i="2"/>
  <c r="R781" i="2"/>
  <c r="C781" i="2"/>
  <c r="B782" i="2"/>
  <c r="D780" i="2"/>
  <c r="D781" i="2" l="1"/>
  <c r="G782" i="2"/>
  <c r="K782" i="2"/>
  <c r="O782" i="2"/>
  <c r="S782" i="2"/>
  <c r="I782" i="2"/>
  <c r="M782" i="2"/>
  <c r="Q782" i="2"/>
  <c r="H782" i="2"/>
  <c r="P782" i="2"/>
  <c r="N782" i="2"/>
  <c r="J782" i="2"/>
  <c r="R782" i="2"/>
  <c r="L782" i="2"/>
  <c r="F782" i="2"/>
  <c r="C782" i="2"/>
  <c r="B783" i="2"/>
  <c r="I783" i="2" l="1"/>
  <c r="M783" i="2"/>
  <c r="Q783" i="2"/>
  <c r="G783" i="2"/>
  <c r="K783" i="2"/>
  <c r="O783" i="2"/>
  <c r="S783" i="2"/>
  <c r="J783" i="2"/>
  <c r="R783" i="2"/>
  <c r="L783" i="2"/>
  <c r="P783" i="2"/>
  <c r="F783" i="2"/>
  <c r="N783" i="2"/>
  <c r="H783" i="2"/>
  <c r="D782" i="2"/>
  <c r="C783" i="2"/>
  <c r="B784" i="2"/>
  <c r="G784" i="2" l="1"/>
  <c r="K784" i="2"/>
  <c r="O784" i="2"/>
  <c r="S784" i="2"/>
  <c r="I784" i="2"/>
  <c r="M784" i="2"/>
  <c r="Q784" i="2"/>
  <c r="L784" i="2"/>
  <c r="J784" i="2"/>
  <c r="F784" i="2"/>
  <c r="N784" i="2"/>
  <c r="H784" i="2"/>
  <c r="P784" i="2"/>
  <c r="R784" i="2"/>
  <c r="D783" i="2"/>
  <c r="C784" i="2"/>
  <c r="B785" i="2"/>
  <c r="I785" i="2" l="1"/>
  <c r="M785" i="2"/>
  <c r="Q785" i="2"/>
  <c r="G785" i="2"/>
  <c r="K785" i="2"/>
  <c r="O785" i="2"/>
  <c r="S785" i="2"/>
  <c r="F785" i="2"/>
  <c r="N785" i="2"/>
  <c r="H785" i="2"/>
  <c r="P785" i="2"/>
  <c r="L785" i="2"/>
  <c r="J785" i="2"/>
  <c r="R785" i="2"/>
  <c r="D784" i="2"/>
  <c r="C785" i="2"/>
  <c r="B786" i="2"/>
  <c r="D785" i="2" l="1"/>
  <c r="G786" i="2"/>
  <c r="K786" i="2"/>
  <c r="O786" i="2"/>
  <c r="S786" i="2"/>
  <c r="I786" i="2"/>
  <c r="M786" i="2"/>
  <c r="Q786" i="2"/>
  <c r="H786" i="2"/>
  <c r="P786" i="2"/>
  <c r="F786" i="2"/>
  <c r="J786" i="2"/>
  <c r="R786" i="2"/>
  <c r="L786" i="2"/>
  <c r="N786" i="2"/>
  <c r="C786" i="2"/>
  <c r="B787" i="2"/>
  <c r="I787" i="2" l="1"/>
  <c r="M787" i="2"/>
  <c r="Q787" i="2"/>
  <c r="G787" i="2"/>
  <c r="K787" i="2"/>
  <c r="O787" i="2"/>
  <c r="S787" i="2"/>
  <c r="J787" i="2"/>
  <c r="R787" i="2"/>
  <c r="P787" i="2"/>
  <c r="L787" i="2"/>
  <c r="H787" i="2"/>
  <c r="F787" i="2"/>
  <c r="N787" i="2"/>
  <c r="D786" i="2"/>
  <c r="C787" i="2"/>
  <c r="B788" i="2"/>
  <c r="G788" i="2" l="1"/>
  <c r="K788" i="2"/>
  <c r="O788" i="2"/>
  <c r="S788" i="2"/>
  <c r="I788" i="2"/>
  <c r="M788" i="2"/>
  <c r="Q788" i="2"/>
  <c r="L788" i="2"/>
  <c r="R788" i="2"/>
  <c r="F788" i="2"/>
  <c r="N788" i="2"/>
  <c r="H788" i="2"/>
  <c r="P788" i="2"/>
  <c r="J788" i="2"/>
  <c r="D787" i="2"/>
  <c r="C788" i="2"/>
  <c r="B789" i="2"/>
  <c r="I789" i="2" l="1"/>
  <c r="M789" i="2"/>
  <c r="Q789" i="2"/>
  <c r="G789" i="2"/>
  <c r="K789" i="2"/>
  <c r="O789" i="2"/>
  <c r="S789" i="2"/>
  <c r="F789" i="2"/>
  <c r="N789" i="2"/>
  <c r="H789" i="2"/>
  <c r="P789" i="2"/>
  <c r="L789" i="2"/>
  <c r="J789" i="2"/>
  <c r="R789" i="2"/>
  <c r="D788" i="2"/>
  <c r="C789" i="2"/>
  <c r="B790" i="2"/>
  <c r="G790" i="2" l="1"/>
  <c r="K790" i="2"/>
  <c r="O790" i="2"/>
  <c r="S790" i="2"/>
  <c r="I790" i="2"/>
  <c r="M790" i="2"/>
  <c r="Q790" i="2"/>
  <c r="H790" i="2"/>
  <c r="P790" i="2"/>
  <c r="N790" i="2"/>
  <c r="J790" i="2"/>
  <c r="R790" i="2"/>
  <c r="L790" i="2"/>
  <c r="F790" i="2"/>
  <c r="D789" i="2"/>
  <c r="C790" i="2"/>
  <c r="B791" i="2"/>
  <c r="I791" i="2" l="1"/>
  <c r="M791" i="2"/>
  <c r="Q791" i="2"/>
  <c r="G791" i="2"/>
  <c r="K791" i="2"/>
  <c r="O791" i="2"/>
  <c r="S791" i="2"/>
  <c r="J791" i="2"/>
  <c r="R791" i="2"/>
  <c r="L791" i="2"/>
  <c r="P791" i="2"/>
  <c r="F791" i="2"/>
  <c r="N791" i="2"/>
  <c r="H791" i="2"/>
  <c r="D790" i="2"/>
  <c r="C791" i="2"/>
  <c r="B792" i="2"/>
  <c r="G792" i="2" l="1"/>
  <c r="K792" i="2"/>
  <c r="O792" i="2"/>
  <c r="S792" i="2"/>
  <c r="I792" i="2"/>
  <c r="M792" i="2"/>
  <c r="Q792" i="2"/>
  <c r="L792" i="2"/>
  <c r="J792" i="2"/>
  <c r="F792" i="2"/>
  <c r="N792" i="2"/>
  <c r="H792" i="2"/>
  <c r="P792" i="2"/>
  <c r="R792" i="2"/>
  <c r="C792" i="2"/>
  <c r="B793" i="2"/>
  <c r="D791" i="2"/>
  <c r="I793" i="2" l="1"/>
  <c r="M793" i="2"/>
  <c r="Q793" i="2"/>
  <c r="G793" i="2"/>
  <c r="K793" i="2"/>
  <c r="O793" i="2"/>
  <c r="S793" i="2"/>
  <c r="F793" i="2"/>
  <c r="N793" i="2"/>
  <c r="H793" i="2"/>
  <c r="P793" i="2"/>
  <c r="L793" i="2"/>
  <c r="J793" i="2"/>
  <c r="R793" i="2"/>
  <c r="D792" i="2"/>
  <c r="C793" i="2"/>
  <c r="B794" i="2"/>
  <c r="G794" i="2" l="1"/>
  <c r="K794" i="2"/>
  <c r="O794" i="2"/>
  <c r="S794" i="2"/>
  <c r="I794" i="2"/>
  <c r="M794" i="2"/>
  <c r="Q794" i="2"/>
  <c r="H794" i="2"/>
  <c r="P794" i="2"/>
  <c r="F794" i="2"/>
  <c r="J794" i="2"/>
  <c r="R794" i="2"/>
  <c r="L794" i="2"/>
  <c r="N794" i="2"/>
  <c r="C794" i="2"/>
  <c r="B795" i="2"/>
  <c r="D793" i="2"/>
  <c r="I795" i="2" l="1"/>
  <c r="M795" i="2"/>
  <c r="Q795" i="2"/>
  <c r="G795" i="2"/>
  <c r="K795" i="2"/>
  <c r="O795" i="2"/>
  <c r="S795" i="2"/>
  <c r="J795" i="2"/>
  <c r="R795" i="2"/>
  <c r="P795" i="2"/>
  <c r="L795" i="2"/>
  <c r="H795" i="2"/>
  <c r="F795" i="2"/>
  <c r="N795" i="2"/>
  <c r="C795" i="2"/>
  <c r="B796" i="2"/>
  <c r="D794" i="2"/>
  <c r="G796" i="2" l="1"/>
  <c r="K796" i="2"/>
  <c r="O796" i="2"/>
  <c r="S796" i="2"/>
  <c r="I796" i="2"/>
  <c r="M796" i="2"/>
  <c r="Q796" i="2"/>
  <c r="L796" i="2"/>
  <c r="F796" i="2"/>
  <c r="N796" i="2"/>
  <c r="R796" i="2"/>
  <c r="H796" i="2"/>
  <c r="P796" i="2"/>
  <c r="J796" i="2"/>
  <c r="D795" i="2"/>
  <c r="C796" i="2"/>
  <c r="B797" i="2"/>
  <c r="I797" i="2" l="1"/>
  <c r="M797" i="2"/>
  <c r="Q797" i="2"/>
  <c r="G797" i="2"/>
  <c r="K797" i="2"/>
  <c r="O797" i="2"/>
  <c r="S797" i="2"/>
  <c r="F797" i="2"/>
  <c r="N797" i="2"/>
  <c r="H797" i="2"/>
  <c r="P797" i="2"/>
  <c r="J797" i="2"/>
  <c r="R797" i="2"/>
  <c r="L797" i="2"/>
  <c r="D796" i="2"/>
  <c r="C797" i="2"/>
  <c r="B798" i="2"/>
  <c r="G798" i="2" l="1"/>
  <c r="K798" i="2"/>
  <c r="O798" i="2"/>
  <c r="S798" i="2"/>
  <c r="I798" i="2"/>
  <c r="M798" i="2"/>
  <c r="Q798" i="2"/>
  <c r="H798" i="2"/>
  <c r="P798" i="2"/>
  <c r="J798" i="2"/>
  <c r="F798" i="2"/>
  <c r="R798" i="2"/>
  <c r="L798" i="2"/>
  <c r="N798" i="2"/>
  <c r="C798" i="2"/>
  <c r="B799" i="2"/>
  <c r="D797" i="2"/>
  <c r="I799" i="2" l="1"/>
  <c r="M799" i="2"/>
  <c r="Q799" i="2"/>
  <c r="G799" i="2"/>
  <c r="K799" i="2"/>
  <c r="O799" i="2"/>
  <c r="S799" i="2"/>
  <c r="J799" i="2"/>
  <c r="R799" i="2"/>
  <c r="P799" i="2"/>
  <c r="L799" i="2"/>
  <c r="H799" i="2"/>
  <c r="F799" i="2"/>
  <c r="N799" i="2"/>
  <c r="C799" i="2"/>
  <c r="B800" i="2"/>
  <c r="D798" i="2"/>
  <c r="G800" i="2" l="1"/>
  <c r="K800" i="2"/>
  <c r="O800" i="2"/>
  <c r="S800" i="2"/>
  <c r="I800" i="2"/>
  <c r="M800" i="2"/>
  <c r="Q800" i="2"/>
  <c r="L800" i="2"/>
  <c r="F800" i="2"/>
  <c r="R800" i="2"/>
  <c r="N800" i="2"/>
  <c r="H800" i="2"/>
  <c r="P800" i="2"/>
  <c r="J800" i="2"/>
  <c r="C800" i="2"/>
  <c r="B801" i="2"/>
  <c r="D799" i="2"/>
  <c r="I801" i="2" l="1"/>
  <c r="M801" i="2"/>
  <c r="Q801" i="2"/>
  <c r="G801" i="2"/>
  <c r="K801" i="2"/>
  <c r="O801" i="2"/>
  <c r="S801" i="2"/>
  <c r="F801" i="2"/>
  <c r="N801" i="2"/>
  <c r="H801" i="2"/>
  <c r="P801" i="2"/>
  <c r="L801" i="2"/>
  <c r="J801" i="2"/>
  <c r="R801" i="2"/>
  <c r="D800" i="2"/>
  <c r="C801" i="2"/>
  <c r="B802" i="2"/>
  <c r="G802" i="2" l="1"/>
  <c r="K802" i="2"/>
  <c r="O802" i="2"/>
  <c r="I802" i="2"/>
  <c r="M802" i="2"/>
  <c r="H802" i="2"/>
  <c r="P802" i="2"/>
  <c r="Q802" i="2"/>
  <c r="N802" i="2"/>
  <c r="J802" i="2"/>
  <c r="S802" i="2"/>
  <c r="L802" i="2"/>
  <c r="R802" i="2"/>
  <c r="F802" i="2"/>
  <c r="C802" i="2"/>
  <c r="B803" i="2"/>
  <c r="D801" i="2"/>
  <c r="F803" i="2" l="1"/>
  <c r="J803" i="2"/>
  <c r="N803" i="2"/>
  <c r="R803" i="2"/>
  <c r="K803" i="2"/>
  <c r="O803" i="2"/>
  <c r="I803" i="2"/>
  <c r="G803" i="2"/>
  <c r="S803" i="2"/>
  <c r="Q803" i="2"/>
  <c r="H803" i="2"/>
  <c r="L803" i="2"/>
  <c r="P803" i="2"/>
  <c r="M803" i="2"/>
  <c r="D802" i="2"/>
  <c r="C803" i="2"/>
  <c r="B804" i="2"/>
  <c r="H804" i="2" l="1"/>
  <c r="L804" i="2"/>
  <c r="P804" i="2"/>
  <c r="I804" i="2"/>
  <c r="Q804" i="2"/>
  <c r="G804" i="2"/>
  <c r="S804" i="2"/>
  <c r="M804" i="2"/>
  <c r="O804" i="2"/>
  <c r="F804" i="2"/>
  <c r="J804" i="2"/>
  <c r="N804" i="2"/>
  <c r="R804" i="2"/>
  <c r="K804" i="2"/>
  <c r="C804" i="2"/>
  <c r="B805" i="2"/>
  <c r="D803" i="2"/>
  <c r="F805" i="2" l="1"/>
  <c r="J805" i="2"/>
  <c r="N805" i="2"/>
  <c r="R805" i="2"/>
  <c r="K805" i="2"/>
  <c r="S805" i="2"/>
  <c r="M805" i="2"/>
  <c r="G805" i="2"/>
  <c r="O805" i="2"/>
  <c r="Q805" i="2"/>
  <c r="H805" i="2"/>
  <c r="L805" i="2"/>
  <c r="P805" i="2"/>
  <c r="I805" i="2"/>
  <c r="D804" i="2"/>
  <c r="C805" i="2"/>
  <c r="B806" i="2"/>
  <c r="H806" i="2" l="1"/>
  <c r="L806" i="2"/>
  <c r="P806" i="2"/>
  <c r="M806" i="2"/>
  <c r="Q806" i="2"/>
  <c r="K806" i="2"/>
  <c r="I806" i="2"/>
  <c r="S806" i="2"/>
  <c r="F806" i="2"/>
  <c r="J806" i="2"/>
  <c r="N806" i="2"/>
  <c r="R806" i="2"/>
  <c r="G806" i="2"/>
  <c r="O806" i="2"/>
  <c r="C806" i="2"/>
  <c r="B807" i="2"/>
  <c r="D805" i="2"/>
  <c r="F807" i="2" l="1"/>
  <c r="J807" i="2"/>
  <c r="N807" i="2"/>
  <c r="R807" i="2"/>
  <c r="K807" i="2"/>
  <c r="S807" i="2"/>
  <c r="I807" i="2"/>
  <c r="G807" i="2"/>
  <c r="O807" i="2"/>
  <c r="Q807" i="2"/>
  <c r="H807" i="2"/>
  <c r="L807" i="2"/>
  <c r="P807" i="2"/>
  <c r="M807" i="2"/>
  <c r="C807" i="2"/>
  <c r="B808" i="2"/>
  <c r="D806" i="2"/>
  <c r="H808" i="2" l="1"/>
  <c r="L808" i="2"/>
  <c r="P808" i="2"/>
  <c r="M808" i="2"/>
  <c r="Q808" i="2"/>
  <c r="G808" i="2"/>
  <c r="S808" i="2"/>
  <c r="I808" i="2"/>
  <c r="O808" i="2"/>
  <c r="F808" i="2"/>
  <c r="J808" i="2"/>
  <c r="N808" i="2"/>
  <c r="R808" i="2"/>
  <c r="K808" i="2"/>
  <c r="C808" i="2"/>
  <c r="B809" i="2"/>
  <c r="D807" i="2"/>
  <c r="F809" i="2" l="1"/>
  <c r="J809" i="2"/>
  <c r="N809" i="2"/>
  <c r="R809" i="2"/>
  <c r="K809" i="2"/>
  <c r="S809" i="2"/>
  <c r="G809" i="2"/>
  <c r="O809" i="2"/>
  <c r="M809" i="2"/>
  <c r="H809" i="2"/>
  <c r="L809" i="2"/>
  <c r="P809" i="2"/>
  <c r="I809" i="2"/>
  <c r="Q809" i="2"/>
  <c r="D808" i="2"/>
  <c r="C809" i="2"/>
  <c r="D809" i="2" l="1"/>
  <c r="B6" i="3" l="1"/>
  <c r="B5" i="3"/>
  <c r="B4" i="2"/>
  <c r="R24" i="1" s="1"/>
  <c r="B6" i="2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E19" i="2"/>
  <c r="E35" i="2"/>
  <c r="E51" i="2"/>
  <c r="E67" i="2"/>
  <c r="E83" i="2"/>
  <c r="E99" i="2"/>
  <c r="E115" i="2"/>
  <c r="E131" i="2"/>
  <c r="E147" i="2"/>
  <c r="E163" i="2"/>
  <c r="E179" i="2"/>
  <c r="E195" i="2"/>
  <c r="E211" i="2"/>
  <c r="E227" i="2"/>
  <c r="E243" i="2"/>
  <c r="E259" i="2"/>
  <c r="E275" i="2"/>
  <c r="E291" i="2"/>
  <c r="E307" i="2"/>
  <c r="E323" i="2"/>
  <c r="E339" i="2"/>
  <c r="E355" i="2"/>
  <c r="E371" i="2"/>
  <c r="E387" i="2"/>
  <c r="E403" i="2"/>
  <c r="E419" i="2"/>
  <c r="E435" i="2"/>
  <c r="E451" i="2"/>
  <c r="E467" i="2"/>
  <c r="E483" i="2"/>
  <c r="E499" i="2"/>
  <c r="E515" i="2"/>
  <c r="E531" i="2"/>
  <c r="E547" i="2"/>
  <c r="E563" i="2"/>
  <c r="E579" i="2"/>
  <c r="E595" i="2"/>
  <c r="E611" i="2"/>
  <c r="E627" i="2"/>
  <c r="E643" i="2"/>
  <c r="E659" i="2"/>
  <c r="E675" i="2"/>
  <c r="E691" i="2"/>
  <c r="E707" i="2"/>
  <c r="E723" i="2"/>
  <c r="E739" i="2"/>
  <c r="E755" i="2"/>
  <c r="E18" i="2"/>
  <c r="E34" i="2"/>
  <c r="E50" i="2"/>
  <c r="E66" i="2"/>
  <c r="E82" i="2"/>
  <c r="E98" i="2"/>
  <c r="E114" i="2"/>
  <c r="E130" i="2"/>
  <c r="E146" i="2"/>
  <c r="E162" i="2"/>
  <c r="E178" i="2"/>
  <c r="E194" i="2"/>
  <c r="E210" i="2"/>
  <c r="E226" i="2"/>
  <c r="E242" i="2"/>
  <c r="E258" i="2"/>
  <c r="E274" i="2"/>
  <c r="E290" i="2"/>
  <c r="E306" i="2"/>
  <c r="E322" i="2"/>
  <c r="E338" i="2"/>
  <c r="E354" i="2"/>
  <c r="E370" i="2"/>
  <c r="E386" i="2"/>
  <c r="E402" i="2"/>
  <c r="E418" i="2"/>
  <c r="E434" i="2"/>
  <c r="E450" i="2"/>
  <c r="E466" i="2"/>
  <c r="E482" i="2"/>
  <c r="E498" i="2"/>
  <c r="E514" i="2"/>
  <c r="E530" i="2"/>
  <c r="E546" i="2"/>
  <c r="E562" i="2"/>
  <c r="E578" i="2"/>
  <c r="E594" i="2"/>
  <c r="E610" i="2"/>
  <c r="E626" i="2"/>
  <c r="E642" i="2"/>
  <c r="E658" i="2"/>
  <c r="E674" i="2"/>
  <c r="E690" i="2"/>
  <c r="E706" i="2"/>
  <c r="E722" i="2"/>
  <c r="E738" i="2"/>
  <c r="E754" i="2"/>
  <c r="E17" i="2"/>
  <c r="E33" i="2"/>
  <c r="E49" i="2"/>
  <c r="E65" i="2"/>
  <c r="E81" i="2"/>
  <c r="E97" i="2"/>
  <c r="E113" i="2"/>
  <c r="E129" i="2"/>
  <c r="E145" i="2"/>
  <c r="E161" i="2"/>
  <c r="E177" i="2"/>
  <c r="E193" i="2"/>
  <c r="E209" i="2"/>
  <c r="E225" i="2"/>
  <c r="E56" i="2"/>
  <c r="E120" i="2"/>
  <c r="E184" i="2"/>
  <c r="E240" i="2"/>
  <c r="E272" i="2"/>
  <c r="E304" i="2"/>
  <c r="E336" i="2"/>
  <c r="E368" i="2"/>
  <c r="E400" i="2"/>
  <c r="E432" i="2"/>
  <c r="E464" i="2"/>
  <c r="E496" i="2"/>
  <c r="E528" i="2"/>
  <c r="E560" i="2"/>
  <c r="E592" i="2"/>
  <c r="E624" i="2"/>
  <c r="E656" i="2"/>
  <c r="E688" i="2"/>
  <c r="E720" i="2"/>
  <c r="E752" i="2"/>
  <c r="E28" i="2"/>
  <c r="E241" i="2"/>
  <c r="E321" i="2"/>
  <c r="E417" i="2"/>
  <c r="E513" i="2"/>
  <c r="E609" i="2"/>
  <c r="E697" i="2"/>
  <c r="E52" i="2"/>
  <c r="E116" i="2"/>
  <c r="E180" i="2"/>
  <c r="E237" i="2"/>
  <c r="E269" i="2"/>
  <c r="E301" i="2"/>
  <c r="E333" i="2"/>
  <c r="E365" i="2"/>
  <c r="E397" i="2"/>
  <c r="E429" i="2"/>
  <c r="E461" i="2"/>
  <c r="E493" i="2"/>
  <c r="E525" i="2"/>
  <c r="E557" i="2"/>
  <c r="E589" i="2"/>
  <c r="E621" i="2"/>
  <c r="E653" i="2"/>
  <c r="E685" i="2"/>
  <c r="E717" i="2"/>
  <c r="E749" i="2"/>
  <c r="E44" i="2"/>
  <c r="E353" i="2"/>
  <c r="E449" i="2"/>
  <c r="E545" i="2"/>
  <c r="E641" i="2"/>
  <c r="E753" i="2"/>
  <c r="E32" i="2"/>
  <c r="E96" i="2"/>
  <c r="E160" i="2"/>
  <c r="E224" i="2"/>
  <c r="E260" i="2"/>
  <c r="E292" i="2"/>
  <c r="E324" i="2"/>
  <c r="E356" i="2"/>
  <c r="E388" i="2"/>
  <c r="E420" i="2"/>
  <c r="E452" i="2"/>
  <c r="E484" i="2"/>
  <c r="E516" i="2"/>
  <c r="E548" i="2"/>
  <c r="E580" i="2"/>
  <c r="E612" i="2"/>
  <c r="E644" i="2"/>
  <c r="E676" i="2"/>
  <c r="E708" i="2"/>
  <c r="E740" i="2"/>
  <c r="E92" i="2"/>
  <c r="E172" i="2"/>
  <c r="E273" i="2"/>
  <c r="E361" i="2"/>
  <c r="E457" i="2"/>
  <c r="E553" i="2"/>
  <c r="E649" i="2"/>
  <c r="E737" i="2"/>
  <c r="E11" i="2"/>
  <c r="E43" i="2"/>
  <c r="E75" i="2"/>
  <c r="E107" i="2"/>
  <c r="E139" i="2"/>
  <c r="E171" i="2"/>
  <c r="E219" i="2"/>
  <c r="E267" i="2"/>
  <c r="E315" i="2"/>
  <c r="E363" i="2"/>
  <c r="E411" i="2"/>
  <c r="E459" i="2"/>
  <c r="E507" i="2"/>
  <c r="E555" i="2"/>
  <c r="E603" i="2"/>
  <c r="E651" i="2"/>
  <c r="E699" i="2"/>
  <c r="E747" i="2"/>
  <c r="E42" i="2"/>
  <c r="E90" i="2"/>
  <c r="E106" i="2"/>
  <c r="E154" i="2"/>
  <c r="E202" i="2"/>
  <c r="E250" i="2"/>
  <c r="E298" i="2"/>
  <c r="E346" i="2"/>
  <c r="E394" i="2"/>
  <c r="E442" i="2"/>
  <c r="E490" i="2"/>
  <c r="E538" i="2"/>
  <c r="E586" i="2"/>
  <c r="E634" i="2"/>
  <c r="E682" i="2"/>
  <c r="E730" i="2"/>
  <c r="E25" i="2"/>
  <c r="E57" i="2"/>
  <c r="E121" i="2"/>
  <c r="E169" i="2"/>
  <c r="E217" i="2"/>
  <c r="E152" i="2"/>
  <c r="E256" i="2"/>
  <c r="E320" i="2"/>
  <c r="E416" i="2"/>
  <c r="E512" i="2"/>
  <c r="E608" i="2"/>
  <c r="E704" i="2"/>
  <c r="E188" i="2"/>
  <c r="E561" i="2"/>
  <c r="E745" i="2"/>
  <c r="E148" i="2"/>
  <c r="E317" i="2"/>
  <c r="E381" i="2"/>
  <c r="E445" i="2"/>
  <c r="E15" i="2"/>
  <c r="E31" i="2"/>
  <c r="E47" i="2"/>
  <c r="E63" i="2"/>
  <c r="E79" i="2"/>
  <c r="E95" i="2"/>
  <c r="E111" i="2"/>
  <c r="E127" i="2"/>
  <c r="E143" i="2"/>
  <c r="E159" i="2"/>
  <c r="E175" i="2"/>
  <c r="E191" i="2"/>
  <c r="E207" i="2"/>
  <c r="E223" i="2"/>
  <c r="E239" i="2"/>
  <c r="E255" i="2"/>
  <c r="E271" i="2"/>
  <c r="E287" i="2"/>
  <c r="E303" i="2"/>
  <c r="E319" i="2"/>
  <c r="E335" i="2"/>
  <c r="E351" i="2"/>
  <c r="E367" i="2"/>
  <c r="E383" i="2"/>
  <c r="E399" i="2"/>
  <c r="E415" i="2"/>
  <c r="E431" i="2"/>
  <c r="E447" i="2"/>
  <c r="E463" i="2"/>
  <c r="E479" i="2"/>
  <c r="E495" i="2"/>
  <c r="E511" i="2"/>
  <c r="E527" i="2"/>
  <c r="E543" i="2"/>
  <c r="E559" i="2"/>
  <c r="E575" i="2"/>
  <c r="E591" i="2"/>
  <c r="E607" i="2"/>
  <c r="E623" i="2"/>
  <c r="E639" i="2"/>
  <c r="E655" i="2"/>
  <c r="E671" i="2"/>
  <c r="E687" i="2"/>
  <c r="E703" i="2"/>
  <c r="E719" i="2"/>
  <c r="E735" i="2"/>
  <c r="E751" i="2"/>
  <c r="E14" i="2"/>
  <c r="E30" i="2"/>
  <c r="E46" i="2"/>
  <c r="E62" i="2"/>
  <c r="E78" i="2"/>
  <c r="E94" i="2"/>
  <c r="E110" i="2"/>
  <c r="E126" i="2"/>
  <c r="E142" i="2"/>
  <c r="E158" i="2"/>
  <c r="E174" i="2"/>
  <c r="E190" i="2"/>
  <c r="E206" i="2"/>
  <c r="E222" i="2"/>
  <c r="E238" i="2"/>
  <c r="E254" i="2"/>
  <c r="E270" i="2"/>
  <c r="E286" i="2"/>
  <c r="E302" i="2"/>
  <c r="E318" i="2"/>
  <c r="E334" i="2"/>
  <c r="E350" i="2"/>
  <c r="E366" i="2"/>
  <c r="E382" i="2"/>
  <c r="E398" i="2"/>
  <c r="E414" i="2"/>
  <c r="E430" i="2"/>
  <c r="E446" i="2"/>
  <c r="E462" i="2"/>
  <c r="E478" i="2"/>
  <c r="E494" i="2"/>
  <c r="E510" i="2"/>
  <c r="E526" i="2"/>
  <c r="E542" i="2"/>
  <c r="E558" i="2"/>
  <c r="E574" i="2"/>
  <c r="E590" i="2"/>
  <c r="E606" i="2"/>
  <c r="E622" i="2"/>
  <c r="E638" i="2"/>
  <c r="E654" i="2"/>
  <c r="E670" i="2"/>
  <c r="E686" i="2"/>
  <c r="E702" i="2"/>
  <c r="E718" i="2"/>
  <c r="E734" i="2"/>
  <c r="E750" i="2"/>
  <c r="E13" i="2"/>
  <c r="E29" i="2"/>
  <c r="E45" i="2"/>
  <c r="E61" i="2"/>
  <c r="E77" i="2"/>
  <c r="E93" i="2"/>
  <c r="E109" i="2"/>
  <c r="E125" i="2"/>
  <c r="E141" i="2"/>
  <c r="E157" i="2"/>
  <c r="E173" i="2"/>
  <c r="E189" i="2"/>
  <c r="E205" i="2"/>
  <c r="E221" i="2"/>
  <c r="E40" i="2"/>
  <c r="E104" i="2"/>
  <c r="E168" i="2"/>
  <c r="E232" i="2"/>
  <c r="E264" i="2"/>
  <c r="E296" i="2"/>
  <c r="E328" i="2"/>
  <c r="E360" i="2"/>
  <c r="E392" i="2"/>
  <c r="E424" i="2"/>
  <c r="E456" i="2"/>
  <c r="E488" i="2"/>
  <c r="E520" i="2"/>
  <c r="E552" i="2"/>
  <c r="E584" i="2"/>
  <c r="E616" i="2"/>
  <c r="E648" i="2"/>
  <c r="E680" i="2"/>
  <c r="E712" i="2"/>
  <c r="E744" i="2"/>
  <c r="E220" i="2"/>
  <c r="E305" i="2"/>
  <c r="E393" i="2"/>
  <c r="E489" i="2"/>
  <c r="E585" i="2"/>
  <c r="E681" i="2"/>
  <c r="E36" i="2"/>
  <c r="E100" i="2"/>
  <c r="E164" i="2"/>
  <c r="E228" i="2"/>
  <c r="E261" i="2"/>
  <c r="E293" i="2"/>
  <c r="E325" i="2"/>
  <c r="E357" i="2"/>
  <c r="E389" i="2"/>
  <c r="E421" i="2"/>
  <c r="E453" i="2"/>
  <c r="E485" i="2"/>
  <c r="E517" i="2"/>
  <c r="E549" i="2"/>
  <c r="E581" i="2"/>
  <c r="E613" i="2"/>
  <c r="E645" i="2"/>
  <c r="E677" i="2"/>
  <c r="E709" i="2"/>
  <c r="E741" i="2"/>
  <c r="E329" i="2"/>
  <c r="E425" i="2"/>
  <c r="E521" i="2"/>
  <c r="E617" i="2"/>
  <c r="E729" i="2"/>
  <c r="E16" i="2"/>
  <c r="E80" i="2"/>
  <c r="E144" i="2"/>
  <c r="E208" i="2"/>
  <c r="E252" i="2"/>
  <c r="E284" i="2"/>
  <c r="E316" i="2"/>
  <c r="E348" i="2"/>
  <c r="E380" i="2"/>
  <c r="E412" i="2"/>
  <c r="E444" i="2"/>
  <c r="E476" i="2"/>
  <c r="E508" i="2"/>
  <c r="E540" i="2"/>
  <c r="E572" i="2"/>
  <c r="E604" i="2"/>
  <c r="E636" i="2"/>
  <c r="E668" i="2"/>
  <c r="E700" i="2"/>
  <c r="E732" i="2"/>
  <c r="E76" i="2"/>
  <c r="E156" i="2"/>
  <c r="E249" i="2"/>
  <c r="E337" i="2"/>
  <c r="E433" i="2"/>
  <c r="E529" i="2"/>
  <c r="E625" i="2"/>
  <c r="E713" i="2"/>
  <c r="E187" i="2"/>
  <c r="E251" i="2"/>
  <c r="E299" i="2"/>
  <c r="E347" i="2"/>
  <c r="E395" i="2"/>
  <c r="E443" i="2"/>
  <c r="E491" i="2"/>
  <c r="E539" i="2"/>
  <c r="E587" i="2"/>
  <c r="E635" i="2"/>
  <c r="E683" i="2"/>
  <c r="E731" i="2"/>
  <c r="E10" i="2"/>
  <c r="E74" i="2"/>
  <c r="E138" i="2"/>
  <c r="E186" i="2"/>
  <c r="E234" i="2"/>
  <c r="E266" i="2"/>
  <c r="E314" i="2"/>
  <c r="E362" i="2"/>
  <c r="E410" i="2"/>
  <c r="E474" i="2"/>
  <c r="E522" i="2"/>
  <c r="E570" i="2"/>
  <c r="E618" i="2"/>
  <c r="E666" i="2"/>
  <c r="E714" i="2"/>
  <c r="E9" i="2"/>
  <c r="E89" i="2"/>
  <c r="E137" i="2"/>
  <c r="E185" i="2"/>
  <c r="E24" i="2"/>
  <c r="E216" i="2"/>
  <c r="E352" i="2"/>
  <c r="E448" i="2"/>
  <c r="E576" i="2"/>
  <c r="E672" i="2"/>
  <c r="E369" i="2"/>
  <c r="E657" i="2"/>
  <c r="E84" i="2"/>
  <c r="E253" i="2"/>
  <c r="E349" i="2"/>
  <c r="E509" i="2"/>
  <c r="E23" i="2"/>
  <c r="E39" i="2"/>
  <c r="E55" i="2"/>
  <c r="E71" i="2"/>
  <c r="E87" i="2"/>
  <c r="E103" i="2"/>
  <c r="E119" i="2"/>
  <c r="E135" i="2"/>
  <c r="E151" i="2"/>
  <c r="E167" i="2"/>
  <c r="E183" i="2"/>
  <c r="E199" i="2"/>
  <c r="E215" i="2"/>
  <c r="E231" i="2"/>
  <c r="E247" i="2"/>
  <c r="E263" i="2"/>
  <c r="E279" i="2"/>
  <c r="E295" i="2"/>
  <c r="E311" i="2"/>
  <c r="E327" i="2"/>
  <c r="E343" i="2"/>
  <c r="E359" i="2"/>
  <c r="E375" i="2"/>
  <c r="E391" i="2"/>
  <c r="E407" i="2"/>
  <c r="E423" i="2"/>
  <c r="E439" i="2"/>
  <c r="E455" i="2"/>
  <c r="E471" i="2"/>
  <c r="E487" i="2"/>
  <c r="E503" i="2"/>
  <c r="E519" i="2"/>
  <c r="E535" i="2"/>
  <c r="E551" i="2"/>
  <c r="E567" i="2"/>
  <c r="E583" i="2"/>
  <c r="E599" i="2"/>
  <c r="E615" i="2"/>
  <c r="E631" i="2"/>
  <c r="E647" i="2"/>
  <c r="E663" i="2"/>
  <c r="E679" i="2"/>
  <c r="E695" i="2"/>
  <c r="E711" i="2"/>
  <c r="E727" i="2"/>
  <c r="E743" i="2"/>
  <c r="E759" i="2"/>
  <c r="E22" i="2"/>
  <c r="E38" i="2"/>
  <c r="E54" i="2"/>
  <c r="E70" i="2"/>
  <c r="E86" i="2"/>
  <c r="E102" i="2"/>
  <c r="E118" i="2"/>
  <c r="E134" i="2"/>
  <c r="E150" i="2"/>
  <c r="E166" i="2"/>
  <c r="E182" i="2"/>
  <c r="E198" i="2"/>
  <c r="E214" i="2"/>
  <c r="E230" i="2"/>
  <c r="E246" i="2"/>
  <c r="E262" i="2"/>
  <c r="E278" i="2"/>
  <c r="E294" i="2"/>
  <c r="E310" i="2"/>
  <c r="E326" i="2"/>
  <c r="E342" i="2"/>
  <c r="E358" i="2"/>
  <c r="E374" i="2"/>
  <c r="E390" i="2"/>
  <c r="E406" i="2"/>
  <c r="E422" i="2"/>
  <c r="E438" i="2"/>
  <c r="E454" i="2"/>
  <c r="E470" i="2"/>
  <c r="E486" i="2"/>
  <c r="E502" i="2"/>
  <c r="E518" i="2"/>
  <c r="E534" i="2"/>
  <c r="E550" i="2"/>
  <c r="E566" i="2"/>
  <c r="E582" i="2"/>
  <c r="E598" i="2"/>
  <c r="E614" i="2"/>
  <c r="E630" i="2"/>
  <c r="E646" i="2"/>
  <c r="E662" i="2"/>
  <c r="E678" i="2"/>
  <c r="E694" i="2"/>
  <c r="E710" i="2"/>
  <c r="E726" i="2"/>
  <c r="E742" i="2"/>
  <c r="E758" i="2"/>
  <c r="E21" i="2"/>
  <c r="E37" i="2"/>
  <c r="E53" i="2"/>
  <c r="E69" i="2"/>
  <c r="E85" i="2"/>
  <c r="E101" i="2"/>
  <c r="E117" i="2"/>
  <c r="E133" i="2"/>
  <c r="E149" i="2"/>
  <c r="E165" i="2"/>
  <c r="E181" i="2"/>
  <c r="E197" i="2"/>
  <c r="E213" i="2"/>
  <c r="E229" i="2"/>
  <c r="E72" i="2"/>
  <c r="E136" i="2"/>
  <c r="E200" i="2"/>
  <c r="E248" i="2"/>
  <c r="E280" i="2"/>
  <c r="E312" i="2"/>
  <c r="E344" i="2"/>
  <c r="E376" i="2"/>
  <c r="E408" i="2"/>
  <c r="E440" i="2"/>
  <c r="E472" i="2"/>
  <c r="E504" i="2"/>
  <c r="E536" i="2"/>
  <c r="E568" i="2"/>
  <c r="E600" i="2"/>
  <c r="E632" i="2"/>
  <c r="E664" i="2"/>
  <c r="E696" i="2"/>
  <c r="E728" i="2"/>
  <c r="E140" i="2"/>
  <c r="E265" i="2"/>
  <c r="E345" i="2"/>
  <c r="E441" i="2"/>
  <c r="E537" i="2"/>
  <c r="E633" i="2"/>
  <c r="E721" i="2"/>
  <c r="E68" i="2"/>
  <c r="E132" i="2"/>
  <c r="E196" i="2"/>
  <c r="E245" i="2"/>
  <c r="E277" i="2"/>
  <c r="E309" i="2"/>
  <c r="E341" i="2"/>
  <c r="E373" i="2"/>
  <c r="E405" i="2"/>
  <c r="E437" i="2"/>
  <c r="E469" i="2"/>
  <c r="E501" i="2"/>
  <c r="E533" i="2"/>
  <c r="E565" i="2"/>
  <c r="E597" i="2"/>
  <c r="E629" i="2"/>
  <c r="E661" i="2"/>
  <c r="E693" i="2"/>
  <c r="E725" i="2"/>
  <c r="E757" i="2"/>
  <c r="E257" i="2"/>
  <c r="E377" i="2"/>
  <c r="E473" i="2"/>
  <c r="E569" i="2"/>
  <c r="E673" i="2"/>
  <c r="E48" i="2"/>
  <c r="E112" i="2"/>
  <c r="E176" i="2"/>
  <c r="E236" i="2"/>
  <c r="E268" i="2"/>
  <c r="E300" i="2"/>
  <c r="E332" i="2"/>
  <c r="E364" i="2"/>
  <c r="E396" i="2"/>
  <c r="E428" i="2"/>
  <c r="E460" i="2"/>
  <c r="E492" i="2"/>
  <c r="E524" i="2"/>
  <c r="E556" i="2"/>
  <c r="E588" i="2"/>
  <c r="E620" i="2"/>
  <c r="E652" i="2"/>
  <c r="E684" i="2"/>
  <c r="E716" i="2"/>
  <c r="E748" i="2"/>
  <c r="E12" i="2"/>
  <c r="E108" i="2"/>
  <c r="E204" i="2"/>
  <c r="E289" i="2"/>
  <c r="E385" i="2"/>
  <c r="E481" i="2"/>
  <c r="E577" i="2"/>
  <c r="E665" i="2"/>
  <c r="E27" i="2"/>
  <c r="E59" i="2"/>
  <c r="E91" i="2"/>
  <c r="E123" i="2"/>
  <c r="E155" i="2"/>
  <c r="E203" i="2"/>
  <c r="E235" i="2"/>
  <c r="E283" i="2"/>
  <c r="E331" i="2"/>
  <c r="E379" i="2"/>
  <c r="E427" i="2"/>
  <c r="E475" i="2"/>
  <c r="E523" i="2"/>
  <c r="E571" i="2"/>
  <c r="E619" i="2"/>
  <c r="E667" i="2"/>
  <c r="E715" i="2"/>
  <c r="E26" i="2"/>
  <c r="E58" i="2"/>
  <c r="E122" i="2"/>
  <c r="E170" i="2"/>
  <c r="E218" i="2"/>
  <c r="E282" i="2"/>
  <c r="E330" i="2"/>
  <c r="E378" i="2"/>
  <c r="E426" i="2"/>
  <c r="E458" i="2"/>
  <c r="E506" i="2"/>
  <c r="E554" i="2"/>
  <c r="E602" i="2"/>
  <c r="E650" i="2"/>
  <c r="E698" i="2"/>
  <c r="E746" i="2"/>
  <c r="E41" i="2"/>
  <c r="E73" i="2"/>
  <c r="E105" i="2"/>
  <c r="E153" i="2"/>
  <c r="E201" i="2"/>
  <c r="E88" i="2"/>
  <c r="E288" i="2"/>
  <c r="E384" i="2"/>
  <c r="E480" i="2"/>
  <c r="E544" i="2"/>
  <c r="E640" i="2"/>
  <c r="E736" i="2"/>
  <c r="E281" i="2"/>
  <c r="E465" i="2"/>
  <c r="E20" i="2"/>
  <c r="E212" i="2"/>
  <c r="E285" i="2"/>
  <c r="E413" i="2"/>
  <c r="E477" i="2"/>
  <c r="E541" i="2"/>
  <c r="E637" i="2"/>
  <c r="E689" i="2"/>
  <c r="E605" i="2"/>
  <c r="E733" i="2"/>
  <c r="E372" i="2"/>
  <c r="E756" i="2"/>
  <c r="E573" i="2"/>
  <c r="E701" i="2"/>
  <c r="E297" i="2"/>
  <c r="E705" i="2"/>
  <c r="E192" i="2"/>
  <c r="E340" i="2"/>
  <c r="E468" i="2"/>
  <c r="E596" i="2"/>
  <c r="E724" i="2"/>
  <c r="E124" i="2"/>
  <c r="E505" i="2"/>
  <c r="E128" i="2"/>
  <c r="E436" i="2"/>
  <c r="E692" i="2"/>
  <c r="E409" i="2"/>
  <c r="E497" i="2"/>
  <c r="E276" i="2"/>
  <c r="E660" i="2"/>
  <c r="E313" i="2"/>
  <c r="E500" i="2"/>
  <c r="E233" i="2"/>
  <c r="E669" i="2"/>
  <c r="E593" i="2"/>
  <c r="E308" i="2"/>
  <c r="E564" i="2"/>
  <c r="E60" i="2"/>
  <c r="E64" i="2"/>
  <c r="E404" i="2"/>
  <c r="E532" i="2"/>
  <c r="E401" i="2"/>
  <c r="E244" i="2"/>
  <c r="E628" i="2"/>
  <c r="E601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Heliton Tavares</author>
  </authors>
  <commentList>
    <comment ref="S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Heliton Tavares:</t>
        </r>
        <r>
          <rPr>
            <sz val="9"/>
            <color indexed="81"/>
            <rFont val="Tahoma"/>
            <family val="2"/>
          </rPr>
          <t xml:space="preserve">
Número de 1's</t>
        </r>
      </text>
    </comment>
  </commentList>
</comments>
</file>

<file path=xl/sharedStrings.xml><?xml version="1.0" encoding="utf-8"?>
<sst xmlns="http://schemas.openxmlformats.org/spreadsheetml/2006/main" count="171" uniqueCount="113">
  <si>
    <t>a</t>
  </si>
  <si>
    <t>b</t>
  </si>
  <si>
    <t>Habilidade</t>
  </si>
  <si>
    <t>Posição</t>
  </si>
  <si>
    <t>Hab(1,68;0,08)</t>
  </si>
  <si>
    <t>Verossimilhança</t>
  </si>
  <si>
    <t>Média</t>
  </si>
  <si>
    <t>DP</t>
  </si>
  <si>
    <t>Altura (cm):</t>
  </si>
  <si>
    <t>Altura Vero:</t>
  </si>
  <si>
    <t>N(0,1) Ajust</t>
  </si>
  <si>
    <t>Estimação da altura de uma pessoa (em cm)  através da Teoria da Resposta ao item (TRI)</t>
  </si>
  <si>
    <t>Altura (cm)</t>
  </si>
  <si>
    <t>Escore</t>
  </si>
  <si>
    <t>Respostas às perguntas (itens) acima</t>
  </si>
  <si>
    <r>
      <t xml:space="preserve">Material elaborado por </t>
    </r>
    <r>
      <rPr>
        <b/>
        <sz val="12"/>
        <rFont val="Arial"/>
        <family val="2"/>
      </rPr>
      <t>Héliton Tavares</t>
    </r>
    <r>
      <rPr>
        <sz val="12"/>
        <rFont val="Arial"/>
        <family val="2"/>
      </rPr>
      <t xml:space="preserve"> para ilustrar o uso da </t>
    </r>
    <r>
      <rPr>
        <b/>
        <sz val="12"/>
        <rFont val="Arial"/>
        <family val="2"/>
      </rPr>
      <t>Teoria da Resposta ao Item (TRI)</t>
    </r>
    <r>
      <rPr>
        <sz val="12"/>
        <rFont val="Arial"/>
        <family val="2"/>
      </rPr>
      <t xml:space="preserve"> na estimação de uma variável, fruto da aplicação de um teste ou questionário. Faça o teste exemplificando a altura, respondendo seriamente e compare com a sua. Você verá que o erro pode ser bem pequeno. Versão online: </t>
    </r>
    <r>
      <rPr>
        <b/>
        <sz val="12"/>
        <color rgb="FF002060"/>
        <rFont val="Arial"/>
        <family val="2"/>
      </rPr>
      <t>http://saresp.info</t>
    </r>
  </si>
  <si>
    <t>Item</t>
  </si>
  <si>
    <t>Resposta</t>
  </si>
  <si>
    <r>
      <t>INSTRUÇÕES</t>
    </r>
    <r>
      <rPr>
        <sz val="12"/>
        <rFont val="Arial"/>
        <family val="2"/>
      </rPr>
      <t xml:space="preserve">: Leia as perguntas abaixo sobre você e responda com </t>
    </r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para “SIM” e </t>
    </r>
    <r>
      <rPr>
        <b/>
        <sz val="12"/>
        <rFont val="Arial"/>
        <family val="2"/>
      </rPr>
      <t>0</t>
    </r>
    <r>
      <rPr>
        <sz val="12"/>
        <rFont val="Arial"/>
        <family val="2"/>
      </rPr>
      <t xml:space="preserve"> para “NÃO”, preenchendo-as na</t>
    </r>
    <r>
      <rPr>
        <b/>
        <sz val="12"/>
        <color rgb="FFFF0000"/>
        <rFont val="Arial"/>
        <family val="2"/>
      </rPr>
      <t xml:space="preserve"> linha 24</t>
    </r>
    <r>
      <rPr>
        <sz val="12"/>
        <rFont val="Arial"/>
        <family val="2"/>
      </rPr>
      <t xml:space="preserve"> da planilha (tabela abaixo). O número em vermelho indica a sua altura mais provável.</t>
    </r>
  </si>
  <si>
    <t>Este material pode ser livremente distribuído, mas mantenha os créditos ao autor.</t>
  </si>
  <si>
    <r>
      <rPr>
        <sz val="12"/>
        <color rgb="FFFF0000"/>
        <rFont val="Arial"/>
        <family val="2"/>
      </rPr>
      <t xml:space="preserve">2. </t>
    </r>
    <r>
      <rPr>
        <sz val="12"/>
        <rFont val="Arial"/>
        <family val="2"/>
      </rPr>
      <t>Você frequentemente desçe as escadas de dois em dois degraus? (  )</t>
    </r>
  </si>
  <si>
    <r>
      <rPr>
        <sz val="12"/>
        <color rgb="FFFF0000"/>
        <rFont val="Arial"/>
        <family val="2"/>
      </rPr>
      <t xml:space="preserve">3. </t>
    </r>
    <r>
      <rPr>
        <sz val="12"/>
        <rFont val="Arial"/>
        <family val="2"/>
      </rPr>
      <t>Você acha que se daria bem em um time de basquete? (  )</t>
    </r>
  </si>
  <si>
    <r>
      <rPr>
        <sz val="12"/>
        <color rgb="FFFF0000"/>
        <rFont val="Arial"/>
        <family val="2"/>
      </rPr>
      <t>4.</t>
    </r>
    <r>
      <rPr>
        <sz val="12"/>
        <rFont val="Arial"/>
        <family val="2"/>
      </rPr>
      <t xml:space="preserve"> Como policial, você impressionaria bastante? (  )</t>
    </r>
  </si>
  <si>
    <r>
      <rPr>
        <sz val="12"/>
        <color rgb="FFFF0000"/>
        <rFont val="Arial"/>
        <family val="2"/>
      </rPr>
      <t>5.</t>
    </r>
    <r>
      <rPr>
        <sz val="12"/>
        <rFont val="Arial"/>
        <family val="2"/>
      </rPr>
      <t xml:space="preserve"> Na maioria dos carros você se sente desconfortável? (  )</t>
    </r>
  </si>
  <si>
    <r>
      <rPr>
        <sz val="12"/>
        <color rgb="FFFF0000"/>
        <rFont val="Arial"/>
        <family val="2"/>
      </rPr>
      <t xml:space="preserve">6. </t>
    </r>
    <r>
      <rPr>
        <sz val="12"/>
        <rFont val="Arial"/>
        <family val="2"/>
      </rPr>
      <t>Você literalmente olha para seus colegas de cima para baixo? (  )</t>
    </r>
  </si>
  <si>
    <r>
      <rPr>
        <sz val="12"/>
        <color rgb="FFFF0000"/>
        <rFont val="Arial"/>
        <family val="2"/>
      </rPr>
      <t>7.</t>
    </r>
    <r>
      <rPr>
        <sz val="12"/>
        <rFont val="Arial"/>
        <family val="2"/>
      </rPr>
      <t xml:space="preserve"> Você é capaz de pegar um objeto no alto de um armário, sem usar escada? (  )</t>
    </r>
  </si>
  <si>
    <r>
      <rPr>
        <sz val="12"/>
        <color rgb="FFFF0000"/>
        <rFont val="Arial"/>
        <family val="2"/>
      </rPr>
      <t xml:space="preserve">8. </t>
    </r>
    <r>
      <rPr>
        <sz val="12"/>
        <rFont val="Arial"/>
        <family val="2"/>
      </rPr>
      <t>Você abaixa quando vai passar por uma porta? (  )</t>
    </r>
  </si>
  <si>
    <r>
      <rPr>
        <sz val="12"/>
        <color rgb="FFFF0000"/>
        <rFont val="Arial"/>
        <family val="2"/>
      </rPr>
      <t xml:space="preserve">9. </t>
    </r>
    <r>
      <rPr>
        <sz val="12"/>
        <rFont val="Arial"/>
        <family val="2"/>
      </rPr>
      <t>Você consegue guardar a bagagem no porta-malas do avião ou ônibus? (  )</t>
    </r>
  </si>
  <si>
    <r>
      <rPr>
        <sz val="12"/>
        <color rgb="FFFF0000"/>
        <rFont val="Arial"/>
        <family val="2"/>
      </rPr>
      <t xml:space="preserve">10. </t>
    </r>
    <r>
      <rPr>
        <sz val="12"/>
        <rFont val="Arial"/>
        <family val="2"/>
      </rPr>
      <t>Você costuma ajustar o banco do carro para trás? (  )</t>
    </r>
  </si>
  <si>
    <r>
      <rPr>
        <sz val="12"/>
        <color rgb="FFFF0000"/>
        <rFont val="Arial"/>
        <family val="2"/>
      </rPr>
      <t xml:space="preserve">13. </t>
    </r>
    <r>
      <rPr>
        <sz val="12"/>
        <rFont val="Arial"/>
        <family val="2"/>
      </rPr>
      <t>Você tem dificuldade para se acomodar no ônibus? (  )</t>
    </r>
  </si>
  <si>
    <r>
      <rPr>
        <sz val="12"/>
        <color rgb="FFFF0000"/>
        <rFont val="Arial"/>
        <family val="2"/>
      </rPr>
      <t>14.</t>
    </r>
    <r>
      <rPr>
        <sz val="12"/>
        <rFont val="Arial"/>
        <family val="2"/>
      </rPr>
      <t xml:space="preserve"> Entre vários amigos, você seria o preferido para trocar lâmpadas? (  )</t>
    </r>
  </si>
  <si>
    <r>
      <rPr>
        <sz val="12"/>
        <color rgb="FFFF0000"/>
        <rFont val="Arial"/>
        <family val="2"/>
      </rPr>
      <t>11.</t>
    </r>
    <r>
      <rPr>
        <sz val="12"/>
        <rFont val="Arial"/>
        <family val="2"/>
      </rPr>
      <t xml:space="preserve"> Normalmente quando você está andando de carona lhe oferecem o banco da frente? (  )</t>
    </r>
  </si>
  <si>
    <r>
      <rPr>
        <sz val="12"/>
        <color rgb="FFFF0000"/>
        <rFont val="Arial"/>
        <family val="2"/>
      </rPr>
      <t xml:space="preserve">12. </t>
    </r>
    <r>
      <rPr>
        <sz val="12"/>
        <rFont val="Arial"/>
        <family val="2"/>
      </rPr>
      <t>Se você e várias pessoas forem tirar fotos, formando-se três fileiras, onde ninguém ficará agachado, você ficaria atrás? (  )</t>
    </r>
  </si>
  <si>
    <r>
      <rPr>
        <sz val="12"/>
        <color rgb="FFFF0000"/>
        <rFont val="Arial"/>
        <family val="2"/>
      </rPr>
      <t>1.</t>
    </r>
    <r>
      <rPr>
        <sz val="12"/>
        <rFont val="Arial"/>
        <family val="2"/>
      </rPr>
      <t xml:space="preserve"> Na cama, você frequentemente sente frio nos pés? (  )</t>
    </r>
  </si>
  <si>
    <t>Métrica Logistica (D=1)</t>
  </si>
  <si>
    <r>
      <t>Observação</t>
    </r>
    <r>
      <rPr>
        <sz val="12"/>
        <rFont val="Arial Narrow"/>
        <family val="2"/>
      </rPr>
      <t xml:space="preserve">: A curva </t>
    </r>
    <r>
      <rPr>
        <b/>
        <sz val="12"/>
        <color theme="6" tint="-0.249977111117893"/>
        <rFont val="Arial Narrow"/>
        <family val="2"/>
      </rPr>
      <t>verde</t>
    </r>
    <r>
      <rPr>
        <sz val="12"/>
        <rFont val="Arial Narrow"/>
        <family val="2"/>
      </rPr>
      <t xml:space="preserve"> exemplifica a distribuição da altura da população, com média de 168 cm e desvio-padrão de 8cm. Neste caso, cerca de 68% das pessoas teria altura entre 152cm e 184cm (dois desvios-padrão abaixo e acima, respectivamente).  Após obtidas as suas respostas, você verá em </t>
    </r>
    <r>
      <rPr>
        <b/>
        <sz val="12"/>
        <color rgb="FF0070C0"/>
        <rFont val="Arial Narrow"/>
        <family val="2"/>
      </rPr>
      <t>azul</t>
    </r>
    <r>
      <rPr>
        <sz val="12"/>
        <rFont val="Arial Narrow"/>
        <family val="2"/>
      </rPr>
      <t xml:space="preserve"> a sua própria distribuição, indicando o valor da altura (linha</t>
    </r>
    <r>
      <rPr>
        <b/>
        <sz val="12"/>
        <color rgb="FFFF0000"/>
        <rFont val="Arial Narrow"/>
        <family val="2"/>
      </rPr>
      <t xml:space="preserve"> vermelha pontilhada</t>
    </r>
    <r>
      <rPr>
        <sz val="12"/>
        <rFont val="Arial Narrow"/>
        <family val="2"/>
      </rPr>
      <t xml:space="preserve">) que com maior probabilidade (plausibilidade) geraria aquelas respostas às 14 perguntas; a curva </t>
    </r>
    <r>
      <rPr>
        <b/>
        <sz val="12"/>
        <color rgb="FF0070C0"/>
        <rFont val="Arial Narrow"/>
        <family val="2"/>
      </rPr>
      <t>azul</t>
    </r>
    <r>
      <rPr>
        <sz val="12"/>
        <rFont val="Arial Narrow"/>
        <family val="2"/>
      </rPr>
      <t xml:space="preserve"> também indica que outros valores de altura seriam possíveis, mas com menor probabilidade.  Um número maior de perguntas tornaria a sua distribuiçãoem </t>
    </r>
    <r>
      <rPr>
        <b/>
        <sz val="12"/>
        <color rgb="FF0070C0"/>
        <rFont val="Arial Narrow"/>
        <family val="2"/>
      </rPr>
      <t>azul</t>
    </r>
    <r>
      <rPr>
        <sz val="12"/>
        <rFont val="Arial Narrow"/>
        <family val="2"/>
      </rPr>
      <t xml:space="preserve">  muito mais concentrada em torno da linha pontilhada vermelha, apontando com maior precisão a sua altura. [Aos acadêmicos, este texto tenta ser didático, sem preocupação com rigor na linguagem de Estatística/Probabilidade]</t>
    </r>
  </si>
  <si>
    <t>NPQ</t>
  </si>
  <si>
    <t>N(0,1)</t>
  </si>
  <si>
    <t>Weight N(0,1)</t>
  </si>
  <si>
    <t>h</t>
  </si>
  <si>
    <t>P(Uj | t) = Prod...</t>
  </si>
  <si>
    <t>Calculo dos P(Uj) = Int P(Uj|t)g(t)dt</t>
  </si>
  <si>
    <t>Calculo da g*(t) =  P(Uj|t)*g(t)/P(Uj)</t>
  </si>
  <si>
    <t>Estimativa EAP por  Int t*g*(t) dt</t>
  </si>
  <si>
    <t>id</t>
  </si>
  <si>
    <t>altura_real</t>
  </si>
  <si>
    <t>perguntas</t>
  </si>
  <si>
    <t>sim</t>
  </si>
  <si>
    <t>percentual</t>
  </si>
  <si>
    <t>altura(0,1)</t>
  </si>
  <si>
    <t>altura_nova</t>
  </si>
  <si>
    <t>diferença</t>
  </si>
  <si>
    <t>TRI</t>
  </si>
  <si>
    <t>Real</t>
  </si>
  <si>
    <t>Cristina</t>
  </si>
  <si>
    <t>Malu</t>
  </si>
  <si>
    <t>Novos</t>
  </si>
  <si>
    <t>Altura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</si>
  <si>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</si>
  <si>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</si>
  <si>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</si>
  <si>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</si>
  <si>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</si>
  <si>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</si>
  <si>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</si>
  <si>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</si>
  <si>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</si>
  <si>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</si>
  <si>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</si>
  <si>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</si>
  <si>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</si>
  <si>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</si>
  <si>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T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</si>
  <si>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</si>
  <si>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</si>
  <si>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</si>
  <si>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</si>
  <si>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</si>
  <si>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</si>
  <si>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</si>
  <si>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</si>
  <si>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</si>
  <si>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</si>
  <si>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</si>
  <si>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</si>
  <si>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</si>
  <si>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</si>
  <si>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PEARSON(PS)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</si>
  <si>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</si>
  <si>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</si>
  <si>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</si>
  <si>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</si>
  <si>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</si>
  <si>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</si>
  <si>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</si>
  <si>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</si>
  <si>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</si>
  <si>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</si>
  <si>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</si>
  <si>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</si>
  <si>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</si>
  <si>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</si>
  <si>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I01</t>
  </si>
  <si>
    <t>ALTURA3</t>
  </si>
  <si>
    <t>I02</t>
  </si>
  <si>
    <t>I03</t>
  </si>
  <si>
    <t>I04</t>
  </si>
  <si>
    <t>I05</t>
  </si>
  <si>
    <t>I06</t>
  </si>
  <si>
    <t>I07</t>
  </si>
  <si>
    <t>I08</t>
  </si>
  <si>
    <t>I09</t>
  </si>
  <si>
    <t>Casas decimais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</si>
</sst>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"/>
    <numFmt numFmtId="165" formatCode="0.00000000"/>
    <numFmt numFmtId="166" formatCode="0.000"/>
    <numFmt numFmtId="167" formatCode="0.000000000"/>
    <numFmt numFmtId="168" formatCode="0.000E+00"/>
    <numFmt numFmtId="169" formatCode="0.0000000"/>
    <numFmt numFmtId="170" formatCode="0.000000"/>
    <numFmt numFmtId="171" formatCode="#,##0.0000"/>
    <numFmt numFmtId="172" formatCode="0.0"/>
    <numFmt numFmtId="173" formatCode="0.00000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9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12"/>
      <color rgb="FF002060"/>
      <name val="Arial"/>
      <family val="2"/>
    </font>
    <font>
      <b/>
      <sz val="12"/>
      <color theme="6" tint="-0.249977111117893"/>
      <name val="Arial Narrow"/>
      <family val="2"/>
    </font>
    <font>
      <b/>
      <sz val="12"/>
      <color rgb="FF0070C0"/>
      <name val="Arial Narrow"/>
      <family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sz val="10"/>
      <color indexed="10"/>
      <name val="Arial"/>
      <family val="2"/>
    </font>
    <font>
      <sz val="10"/>
      <color indexed="56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 applyNumberFormat="0" applyFill="0" applyBorder="0" applyAlignment="0" applyProtection="0"/>
    <xf numFmtId="4" fontId="6" fillId="0" borderId="0" applyFont="0" applyFill="0" applyBorder="0" applyAlignment="0" applyProtection="0"/>
  </cellStyleXfs>
  <cellXfs count="94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4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165" fontId="0" fillId="0" borderId="0" xfId="0" applyNumberFormat="1"/>
    <xf numFmtId="0" fontId="3" fillId="0" borderId="0" xfId="0" applyFont="1" applyAlignment="1">
      <alignment horizontal="left" indent="3" readingOrder="1"/>
    </xf>
    <xf numFmtId="0" fontId="0" fillId="2" borderId="7" xfId="0" applyFill="1" applyBorder="1"/>
    <xf numFmtId="0" fontId="0" fillId="2" borderId="8" xfId="0" applyFill="1" applyBorder="1"/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2" xfId="0" applyBorder="1"/>
    <xf numFmtId="0" fontId="11" fillId="0" borderId="0" xfId="0" applyFont="1"/>
    <xf numFmtId="1" fontId="0" fillId="0" borderId="0" xfId="0" applyNumberFormat="1"/>
    <xf numFmtId="167" fontId="6" fillId="0" borderId="0" xfId="0" applyNumberFormat="1" applyFont="1"/>
    <xf numFmtId="0" fontId="6" fillId="0" borderId="0" xfId="0" applyFont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6" fillId="2" borderId="11" xfId="0" applyFont="1" applyFill="1" applyBorder="1"/>
    <xf numFmtId="166" fontId="0" fillId="0" borderId="0" xfId="0" applyNumberFormat="1" applyBorder="1"/>
    <xf numFmtId="166" fontId="0" fillId="0" borderId="2" xfId="0" applyNumberFormat="1" applyBorder="1"/>
    <xf numFmtId="0" fontId="0" fillId="4" borderId="13" xfId="0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6" fontId="0" fillId="0" borderId="16" xfId="0" applyNumberFormat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/>
    <xf numFmtId="167" fontId="0" fillId="5" borderId="0" xfId="0" applyNumberFormat="1" applyFill="1"/>
    <xf numFmtId="168" fontId="0" fillId="5" borderId="0" xfId="0" applyNumberFormat="1" applyFill="1"/>
    <xf numFmtId="170" fontId="0" fillId="0" borderId="0" xfId="0" applyNumberFormat="1"/>
    <xf numFmtId="0" fontId="20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165" fontId="11" fillId="0" borderId="0" xfId="0" applyNumberFormat="1" applyFont="1"/>
    <xf numFmtId="16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165" fontId="2" fillId="0" borderId="0" xfId="0" applyNumberFormat="1" applyFont="1"/>
    <xf numFmtId="166" fontId="6" fillId="0" borderId="0" xfId="0" applyNumberFormat="1" applyFont="1"/>
    <xf numFmtId="3" fontId="6" fillId="0" borderId="0" xfId="2" applyNumberFormat="1" applyFont="1" applyAlignment="1">
      <alignment horizontal="center"/>
    </xf>
    <xf numFmtId="4" fontId="6" fillId="0" borderId="0" xfId="2" applyNumberFormat="1" applyFont="1" applyAlignment="1">
      <alignment horizontal="center"/>
    </xf>
    <xf numFmtId="0" fontId="6" fillId="0" borderId="0" xfId="2"/>
    <xf numFmtId="3" fontId="6" fillId="0" borderId="0" xfId="3" applyNumberFormat="1" applyFont="1"/>
    <xf numFmtId="4" fontId="6" fillId="0" borderId="0" xfId="3" applyNumberFormat="1" applyFont="1"/>
    <xf numFmtId="4" fontId="6" fillId="0" borderId="0" xfId="2" applyNumberFormat="1" applyFont="1"/>
    <xf numFmtId="2" fontId="6" fillId="0" borderId="0" xfId="2" applyNumberFormat="1"/>
    <xf numFmtId="171" fontId="6" fillId="0" borderId="0" xfId="2" applyNumberFormat="1"/>
    <xf numFmtId="4" fontId="21" fillId="0" borderId="0" xfId="2" applyNumberFormat="1" applyFont="1"/>
    <xf numFmtId="0" fontId="22" fillId="0" borderId="0" xfId="2" applyFont="1" applyAlignment="1">
      <alignment horizontal="center"/>
    </xf>
    <xf numFmtId="4" fontId="22" fillId="0" borderId="0" xfId="2" applyNumberFormat="1" applyFont="1" applyAlignment="1">
      <alignment horizontal="center"/>
    </xf>
    <xf numFmtId="2" fontId="22" fillId="0" borderId="0" xfId="2" applyNumberFormat="1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Alignment="1">
      <alignment horizontal="center"/>
    </xf>
    <xf numFmtId="166" fontId="6" fillId="0" borderId="0" xfId="2" applyNumberFormat="1"/>
    <xf numFmtId="164" fontId="6" fillId="0" borderId="0" xfId="2" applyNumberFormat="1"/>
    <xf numFmtId="166" fontId="0" fillId="0" borderId="0" xfId="0" applyNumberFormat="1"/>
    <xf numFmtId="172" fontId="0" fillId="0" borderId="0" xfId="0" applyNumberFormat="1"/>
    <xf numFmtId="0" fontId="23" fillId="0" borderId="0" xfId="0" applyFont="1"/>
    <xf numFmtId="169" fontId="11" fillId="0" borderId="0" xfId="0" applyNumberFormat="1" applyFont="1"/>
    <xf numFmtId="0" fontId="10" fillId="2" borderId="7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wrapText="1" readingOrder="1"/>
    </xf>
    <xf numFmtId="0" fontId="9" fillId="3" borderId="10" xfId="0" applyFont="1" applyFill="1" applyBorder="1" applyAlignment="1">
      <alignment horizontal="left" wrapText="1" readingOrder="1"/>
    </xf>
    <xf numFmtId="0" fontId="9" fillId="3" borderId="8" xfId="0" applyFont="1" applyFill="1" applyBorder="1" applyAlignment="1">
      <alignment horizontal="left" wrapText="1" readingOrder="1"/>
    </xf>
    <xf numFmtId="0" fontId="8" fillId="0" borderId="0" xfId="0" applyFont="1" applyAlignment="1">
      <alignment readingOrder="1"/>
    </xf>
    <xf numFmtId="0" fontId="8" fillId="0" borderId="0" xfId="0" applyFont="1" applyAlignment="1">
      <alignment wrapText="1" readingOrder="1"/>
    </xf>
    <xf numFmtId="0" fontId="5" fillId="3" borderId="7" xfId="0" applyFont="1" applyFill="1" applyBorder="1" applyAlignment="1">
      <alignment horizontal="left" wrapText="1" readingOrder="1"/>
    </xf>
    <xf numFmtId="0" fontId="5" fillId="3" borderId="10" xfId="0" applyFont="1" applyFill="1" applyBorder="1" applyAlignment="1">
      <alignment horizontal="left" wrapText="1" readingOrder="1"/>
    </xf>
    <xf numFmtId="0" fontId="5" fillId="3" borderId="8" xfId="0" applyFont="1" applyFill="1" applyBorder="1" applyAlignment="1">
      <alignment horizontal="left" wrapText="1" readingOrder="1"/>
    </xf>
    <xf numFmtId="0" fontId="11" fillId="4" borderId="7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0" fillId="4" borderId="2" xfId="0" applyFill="1" applyBorder="1"/>
    <xf numFmtId="0" fontId="2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1" fontId="24" fillId="0" borderId="0" xfId="0" applyNumberFormat="1" applyFont="1"/>
    <xf numFmtId="164" fontId="2" fillId="0" borderId="0" xfId="0" applyNumberFormat="1" applyFont="1" applyFill="1"/>
    <xf numFmtId="173" fontId="0" fillId="0" borderId="0" xfId="0" applyNumberFormat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gem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Distribuição Estatística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Você</c:v>
          </c:tx>
          <c:marker>
            <c:symbol val="none"/>
          </c:marker>
          <c:xVal>
            <c:numRef>
              <c:f>Calculos!$C$9:$C$809</c:f>
              <c:numCache>
                <c:formatCode>General</c:formatCode>
                <c:ptCount val="801"/>
                <c:pt idx="0">
                  <c:v>136</c:v>
                </c:pt>
                <c:pt idx="1">
                  <c:v>136.07999999999998</c:v>
                </c:pt>
                <c:pt idx="2">
                  <c:v>136.16</c:v>
                </c:pt>
                <c:pt idx="3">
                  <c:v>136.24</c:v>
                </c:pt>
                <c:pt idx="4">
                  <c:v>136.32</c:v>
                </c:pt>
                <c:pt idx="5">
                  <c:v>136.39999999999998</c:v>
                </c:pt>
                <c:pt idx="6">
                  <c:v>136.47999999999999</c:v>
                </c:pt>
                <c:pt idx="7">
                  <c:v>136.56</c:v>
                </c:pt>
                <c:pt idx="8">
                  <c:v>136.63999999999999</c:v>
                </c:pt>
                <c:pt idx="9">
                  <c:v>136.71999999999997</c:v>
                </c:pt>
                <c:pt idx="10">
                  <c:v>136.79999999999998</c:v>
                </c:pt>
                <c:pt idx="11">
                  <c:v>136.88</c:v>
                </c:pt>
                <c:pt idx="12">
                  <c:v>136.95999999999998</c:v>
                </c:pt>
                <c:pt idx="13">
                  <c:v>137.03999999999996</c:v>
                </c:pt>
                <c:pt idx="14">
                  <c:v>137.11999999999998</c:v>
                </c:pt>
                <c:pt idx="15">
                  <c:v>137.19999999999999</c:v>
                </c:pt>
                <c:pt idx="16">
                  <c:v>137.27999999999997</c:v>
                </c:pt>
                <c:pt idx="17">
                  <c:v>137.35999999999996</c:v>
                </c:pt>
                <c:pt idx="18">
                  <c:v>137.43999999999997</c:v>
                </c:pt>
                <c:pt idx="19">
                  <c:v>137.51999999999998</c:v>
                </c:pt>
                <c:pt idx="20">
                  <c:v>137.59999999999997</c:v>
                </c:pt>
                <c:pt idx="21">
                  <c:v>137.67999999999995</c:v>
                </c:pt>
                <c:pt idx="22">
                  <c:v>137.75999999999996</c:v>
                </c:pt>
                <c:pt idx="23">
                  <c:v>137.83999999999997</c:v>
                </c:pt>
                <c:pt idx="24">
                  <c:v>137.91999999999996</c:v>
                </c:pt>
                <c:pt idx="25">
                  <c:v>137.99999999999994</c:v>
                </c:pt>
                <c:pt idx="26">
                  <c:v>138.07999999999996</c:v>
                </c:pt>
                <c:pt idx="27">
                  <c:v>138.15999999999997</c:v>
                </c:pt>
                <c:pt idx="28">
                  <c:v>138.23999999999995</c:v>
                </c:pt>
                <c:pt idx="29">
                  <c:v>138.31999999999994</c:v>
                </c:pt>
                <c:pt idx="30">
                  <c:v>138.39999999999995</c:v>
                </c:pt>
                <c:pt idx="31">
                  <c:v>138.47999999999996</c:v>
                </c:pt>
                <c:pt idx="32">
                  <c:v>138.55999999999995</c:v>
                </c:pt>
                <c:pt idx="33">
                  <c:v>138.63999999999993</c:v>
                </c:pt>
                <c:pt idx="34">
                  <c:v>138.71999999999994</c:v>
                </c:pt>
                <c:pt idx="35">
                  <c:v>138.79999999999995</c:v>
                </c:pt>
                <c:pt idx="36">
                  <c:v>138.87999999999994</c:v>
                </c:pt>
                <c:pt idx="37">
                  <c:v>138.95999999999992</c:v>
                </c:pt>
                <c:pt idx="38">
                  <c:v>139.03999999999994</c:v>
                </c:pt>
                <c:pt idx="39">
                  <c:v>139.11999999999995</c:v>
                </c:pt>
                <c:pt idx="40">
                  <c:v>139.19999999999993</c:v>
                </c:pt>
                <c:pt idx="41">
                  <c:v>139.27999999999992</c:v>
                </c:pt>
                <c:pt idx="42">
                  <c:v>139.35999999999993</c:v>
                </c:pt>
                <c:pt idx="43">
                  <c:v>139.43999999999994</c:v>
                </c:pt>
                <c:pt idx="44">
                  <c:v>139.51999999999992</c:v>
                </c:pt>
                <c:pt idx="45">
                  <c:v>139.59999999999991</c:v>
                </c:pt>
                <c:pt idx="46">
                  <c:v>139.67999999999992</c:v>
                </c:pt>
                <c:pt idx="47">
                  <c:v>139.75999999999993</c:v>
                </c:pt>
                <c:pt idx="48">
                  <c:v>139.83999999999992</c:v>
                </c:pt>
                <c:pt idx="49">
                  <c:v>139.9199999999999</c:v>
                </c:pt>
                <c:pt idx="50">
                  <c:v>139.99999999999991</c:v>
                </c:pt>
                <c:pt idx="51">
                  <c:v>140.07999999999993</c:v>
                </c:pt>
                <c:pt idx="52">
                  <c:v>140.15999999999991</c:v>
                </c:pt>
                <c:pt idx="53">
                  <c:v>140.2399999999999</c:v>
                </c:pt>
                <c:pt idx="54">
                  <c:v>140.31999999999991</c:v>
                </c:pt>
                <c:pt idx="55">
                  <c:v>140.39999999999992</c:v>
                </c:pt>
                <c:pt idx="56">
                  <c:v>140.4799999999999</c:v>
                </c:pt>
                <c:pt idx="57">
                  <c:v>140.55999999999989</c:v>
                </c:pt>
                <c:pt idx="58">
                  <c:v>140.6399999999999</c:v>
                </c:pt>
                <c:pt idx="59">
                  <c:v>140.71999999999991</c:v>
                </c:pt>
                <c:pt idx="60">
                  <c:v>140.7999999999999</c:v>
                </c:pt>
                <c:pt idx="61">
                  <c:v>140.87999999999988</c:v>
                </c:pt>
                <c:pt idx="62">
                  <c:v>140.95999999999989</c:v>
                </c:pt>
                <c:pt idx="63">
                  <c:v>141.03999999999991</c:v>
                </c:pt>
                <c:pt idx="64">
                  <c:v>141.11999999999989</c:v>
                </c:pt>
                <c:pt idx="65">
                  <c:v>141.19999999999987</c:v>
                </c:pt>
                <c:pt idx="66">
                  <c:v>141.27999999999989</c:v>
                </c:pt>
                <c:pt idx="67">
                  <c:v>141.3599999999999</c:v>
                </c:pt>
                <c:pt idx="68">
                  <c:v>141.43999999999988</c:v>
                </c:pt>
                <c:pt idx="69">
                  <c:v>141.51999999999987</c:v>
                </c:pt>
                <c:pt idx="70">
                  <c:v>141.59999999999988</c:v>
                </c:pt>
                <c:pt idx="71">
                  <c:v>141.67999999999989</c:v>
                </c:pt>
                <c:pt idx="72">
                  <c:v>141.75999999999988</c:v>
                </c:pt>
                <c:pt idx="73">
                  <c:v>141.83999999999986</c:v>
                </c:pt>
                <c:pt idx="74">
                  <c:v>141.91999999999987</c:v>
                </c:pt>
                <c:pt idx="75">
                  <c:v>141.99999999999989</c:v>
                </c:pt>
                <c:pt idx="76">
                  <c:v>142.07999999999987</c:v>
                </c:pt>
                <c:pt idx="77">
                  <c:v>142.15999999999985</c:v>
                </c:pt>
                <c:pt idx="78">
                  <c:v>142.23999999999987</c:v>
                </c:pt>
                <c:pt idx="79">
                  <c:v>142.31999999999988</c:v>
                </c:pt>
                <c:pt idx="80">
                  <c:v>142.39999999999986</c:v>
                </c:pt>
                <c:pt idx="81">
                  <c:v>142.47999999999985</c:v>
                </c:pt>
                <c:pt idx="82">
                  <c:v>142.55999999999986</c:v>
                </c:pt>
                <c:pt idx="83">
                  <c:v>142.63999999999987</c:v>
                </c:pt>
                <c:pt idx="84">
                  <c:v>142.71999999999986</c:v>
                </c:pt>
                <c:pt idx="85">
                  <c:v>142.79999999999984</c:v>
                </c:pt>
                <c:pt idx="86">
                  <c:v>142.87999999999985</c:v>
                </c:pt>
                <c:pt idx="87">
                  <c:v>142.95999999999987</c:v>
                </c:pt>
                <c:pt idx="88">
                  <c:v>143.03999999999985</c:v>
                </c:pt>
                <c:pt idx="89">
                  <c:v>143.11999999999983</c:v>
                </c:pt>
                <c:pt idx="90">
                  <c:v>143.19999999999985</c:v>
                </c:pt>
                <c:pt idx="91">
                  <c:v>143.27999999999986</c:v>
                </c:pt>
                <c:pt idx="92">
                  <c:v>143.35999999999984</c:v>
                </c:pt>
                <c:pt idx="93">
                  <c:v>143.43999999999983</c:v>
                </c:pt>
                <c:pt idx="94">
                  <c:v>143.51999999999984</c:v>
                </c:pt>
                <c:pt idx="95">
                  <c:v>143.59999999999985</c:v>
                </c:pt>
                <c:pt idx="96">
                  <c:v>143.67999999999984</c:v>
                </c:pt>
                <c:pt idx="97">
                  <c:v>143.75999999999982</c:v>
                </c:pt>
                <c:pt idx="98">
                  <c:v>143.83999999999983</c:v>
                </c:pt>
                <c:pt idx="99">
                  <c:v>143.91999999999985</c:v>
                </c:pt>
                <c:pt idx="100">
                  <c:v>143.99999999999983</c:v>
                </c:pt>
                <c:pt idx="101">
                  <c:v>144.07999999999981</c:v>
                </c:pt>
                <c:pt idx="102">
                  <c:v>144.15999999999983</c:v>
                </c:pt>
                <c:pt idx="103">
                  <c:v>144.23999999999984</c:v>
                </c:pt>
                <c:pt idx="104">
                  <c:v>144.31999999999982</c:v>
                </c:pt>
                <c:pt idx="105">
                  <c:v>144.39999999999981</c:v>
                </c:pt>
                <c:pt idx="106">
                  <c:v>144.47999999999982</c:v>
                </c:pt>
                <c:pt idx="107">
                  <c:v>144.55999999999983</c:v>
                </c:pt>
                <c:pt idx="108">
                  <c:v>144.63999999999982</c:v>
                </c:pt>
                <c:pt idx="109">
                  <c:v>144.7199999999998</c:v>
                </c:pt>
                <c:pt idx="110">
                  <c:v>144.79999999999981</c:v>
                </c:pt>
                <c:pt idx="111">
                  <c:v>144.87999999999982</c:v>
                </c:pt>
                <c:pt idx="112">
                  <c:v>144.95999999999981</c:v>
                </c:pt>
                <c:pt idx="113">
                  <c:v>145.03999999999979</c:v>
                </c:pt>
                <c:pt idx="114">
                  <c:v>145.11999999999981</c:v>
                </c:pt>
                <c:pt idx="115">
                  <c:v>145.19999999999982</c:v>
                </c:pt>
                <c:pt idx="116">
                  <c:v>145.2799999999998</c:v>
                </c:pt>
                <c:pt idx="117">
                  <c:v>145.35999999999979</c:v>
                </c:pt>
                <c:pt idx="118">
                  <c:v>145.4399999999998</c:v>
                </c:pt>
                <c:pt idx="119">
                  <c:v>145.51999999999981</c:v>
                </c:pt>
                <c:pt idx="120">
                  <c:v>145.5999999999998</c:v>
                </c:pt>
                <c:pt idx="121">
                  <c:v>145.67999999999978</c:v>
                </c:pt>
                <c:pt idx="122">
                  <c:v>145.75999999999979</c:v>
                </c:pt>
                <c:pt idx="123">
                  <c:v>145.8399999999998</c:v>
                </c:pt>
                <c:pt idx="124">
                  <c:v>145.91999999999979</c:v>
                </c:pt>
                <c:pt idx="125">
                  <c:v>145.99999999999977</c:v>
                </c:pt>
                <c:pt idx="126">
                  <c:v>146.07999999999979</c:v>
                </c:pt>
                <c:pt idx="127">
                  <c:v>146.1599999999998</c:v>
                </c:pt>
                <c:pt idx="128">
                  <c:v>146.23999999999978</c:v>
                </c:pt>
                <c:pt idx="129">
                  <c:v>146.31999999999977</c:v>
                </c:pt>
                <c:pt idx="130">
                  <c:v>146.39999999999978</c:v>
                </c:pt>
                <c:pt idx="131">
                  <c:v>146.47999999999979</c:v>
                </c:pt>
                <c:pt idx="132">
                  <c:v>146.55999999999977</c:v>
                </c:pt>
                <c:pt idx="133">
                  <c:v>146.63999999999976</c:v>
                </c:pt>
                <c:pt idx="134">
                  <c:v>146.71999999999977</c:v>
                </c:pt>
                <c:pt idx="135">
                  <c:v>146.79999999999978</c:v>
                </c:pt>
                <c:pt idx="136">
                  <c:v>146.87999999999977</c:v>
                </c:pt>
                <c:pt idx="137">
                  <c:v>146.95999999999975</c:v>
                </c:pt>
                <c:pt idx="138">
                  <c:v>147.03999999999976</c:v>
                </c:pt>
                <c:pt idx="139">
                  <c:v>147.11999999999978</c:v>
                </c:pt>
                <c:pt idx="140">
                  <c:v>147.19999999999976</c:v>
                </c:pt>
                <c:pt idx="141">
                  <c:v>147.27999999999975</c:v>
                </c:pt>
                <c:pt idx="142">
                  <c:v>147.35999999999976</c:v>
                </c:pt>
                <c:pt idx="143">
                  <c:v>147.43999999999977</c:v>
                </c:pt>
                <c:pt idx="144">
                  <c:v>147.51999999999975</c:v>
                </c:pt>
                <c:pt idx="145">
                  <c:v>147.59999999999974</c:v>
                </c:pt>
                <c:pt idx="146">
                  <c:v>147.67999999999975</c:v>
                </c:pt>
                <c:pt idx="147">
                  <c:v>147.75999999999976</c:v>
                </c:pt>
                <c:pt idx="148">
                  <c:v>147.83999999999975</c:v>
                </c:pt>
                <c:pt idx="149">
                  <c:v>147.91999999999973</c:v>
                </c:pt>
                <c:pt idx="150">
                  <c:v>147.99999999999974</c:v>
                </c:pt>
                <c:pt idx="151">
                  <c:v>148.07999999999976</c:v>
                </c:pt>
                <c:pt idx="152">
                  <c:v>148.15999999999974</c:v>
                </c:pt>
                <c:pt idx="153">
                  <c:v>148.23999999999972</c:v>
                </c:pt>
                <c:pt idx="154">
                  <c:v>148.31999999999974</c:v>
                </c:pt>
                <c:pt idx="155">
                  <c:v>148.39999999999975</c:v>
                </c:pt>
                <c:pt idx="156">
                  <c:v>148.47999999999973</c:v>
                </c:pt>
                <c:pt idx="157">
                  <c:v>148.55999999999972</c:v>
                </c:pt>
                <c:pt idx="158">
                  <c:v>148.63999999999973</c:v>
                </c:pt>
                <c:pt idx="159">
                  <c:v>148.71999999999974</c:v>
                </c:pt>
                <c:pt idx="160">
                  <c:v>148.79999999999973</c:v>
                </c:pt>
                <c:pt idx="161">
                  <c:v>148.87999999999971</c:v>
                </c:pt>
                <c:pt idx="162">
                  <c:v>148.95999999999972</c:v>
                </c:pt>
                <c:pt idx="163">
                  <c:v>149.03999999999974</c:v>
                </c:pt>
                <c:pt idx="164">
                  <c:v>149.11999999999972</c:v>
                </c:pt>
                <c:pt idx="165">
                  <c:v>149.1999999999997</c:v>
                </c:pt>
                <c:pt idx="166">
                  <c:v>149.27999999999972</c:v>
                </c:pt>
                <c:pt idx="167">
                  <c:v>149.35999999999973</c:v>
                </c:pt>
                <c:pt idx="168">
                  <c:v>149.43999999999971</c:v>
                </c:pt>
                <c:pt idx="169">
                  <c:v>149.5199999999997</c:v>
                </c:pt>
                <c:pt idx="170">
                  <c:v>149.59999999999971</c:v>
                </c:pt>
                <c:pt idx="171">
                  <c:v>149.67999999999972</c:v>
                </c:pt>
                <c:pt idx="172">
                  <c:v>149.75999999999971</c:v>
                </c:pt>
                <c:pt idx="173">
                  <c:v>149.83999999999969</c:v>
                </c:pt>
                <c:pt idx="174">
                  <c:v>149.9199999999997</c:v>
                </c:pt>
                <c:pt idx="175">
                  <c:v>149.99999999999972</c:v>
                </c:pt>
                <c:pt idx="176">
                  <c:v>150.0799999999997</c:v>
                </c:pt>
                <c:pt idx="177">
                  <c:v>150.15999999999968</c:v>
                </c:pt>
                <c:pt idx="178">
                  <c:v>150.2399999999997</c:v>
                </c:pt>
                <c:pt idx="179">
                  <c:v>150.31999999999971</c:v>
                </c:pt>
                <c:pt idx="180">
                  <c:v>150.39999999999969</c:v>
                </c:pt>
                <c:pt idx="181">
                  <c:v>150.47999999999968</c:v>
                </c:pt>
                <c:pt idx="182">
                  <c:v>150.55999999999969</c:v>
                </c:pt>
                <c:pt idx="183">
                  <c:v>150.6399999999997</c:v>
                </c:pt>
                <c:pt idx="184">
                  <c:v>150.71999999999969</c:v>
                </c:pt>
                <c:pt idx="185">
                  <c:v>150.79999999999967</c:v>
                </c:pt>
                <c:pt idx="186">
                  <c:v>150.87999999999968</c:v>
                </c:pt>
                <c:pt idx="187">
                  <c:v>150.9599999999997</c:v>
                </c:pt>
                <c:pt idx="188">
                  <c:v>151.03999999999968</c:v>
                </c:pt>
                <c:pt idx="189">
                  <c:v>151.11999999999966</c:v>
                </c:pt>
                <c:pt idx="190">
                  <c:v>151.19999999999968</c:v>
                </c:pt>
                <c:pt idx="191">
                  <c:v>151.27999999999969</c:v>
                </c:pt>
                <c:pt idx="192">
                  <c:v>151.35999999999967</c:v>
                </c:pt>
                <c:pt idx="193">
                  <c:v>151.43999999999966</c:v>
                </c:pt>
                <c:pt idx="194">
                  <c:v>151.51999999999967</c:v>
                </c:pt>
                <c:pt idx="195">
                  <c:v>151.59999999999968</c:v>
                </c:pt>
                <c:pt idx="196">
                  <c:v>151.67999999999967</c:v>
                </c:pt>
                <c:pt idx="197">
                  <c:v>151.75999999999965</c:v>
                </c:pt>
                <c:pt idx="198">
                  <c:v>151.83999999999966</c:v>
                </c:pt>
                <c:pt idx="199">
                  <c:v>151.91999999999967</c:v>
                </c:pt>
                <c:pt idx="200">
                  <c:v>151.99999999999966</c:v>
                </c:pt>
                <c:pt idx="201">
                  <c:v>152.07999999999967</c:v>
                </c:pt>
                <c:pt idx="202">
                  <c:v>152.15999999999966</c:v>
                </c:pt>
                <c:pt idx="203">
                  <c:v>152.23999999999967</c:v>
                </c:pt>
                <c:pt idx="204">
                  <c:v>152.31999999999965</c:v>
                </c:pt>
                <c:pt idx="205">
                  <c:v>152.39999999999966</c:v>
                </c:pt>
                <c:pt idx="206">
                  <c:v>152.47999999999965</c:v>
                </c:pt>
                <c:pt idx="207">
                  <c:v>152.55999999999966</c:v>
                </c:pt>
                <c:pt idx="208">
                  <c:v>152.63999999999965</c:v>
                </c:pt>
                <c:pt idx="209">
                  <c:v>152.71999999999966</c:v>
                </c:pt>
                <c:pt idx="210">
                  <c:v>152.79999999999967</c:v>
                </c:pt>
                <c:pt idx="211">
                  <c:v>152.87999999999965</c:v>
                </c:pt>
                <c:pt idx="212">
                  <c:v>152.95999999999967</c:v>
                </c:pt>
                <c:pt idx="213">
                  <c:v>153.03999999999965</c:v>
                </c:pt>
                <c:pt idx="214">
                  <c:v>153.11999999999966</c:v>
                </c:pt>
                <c:pt idx="215">
                  <c:v>153.19999999999965</c:v>
                </c:pt>
                <c:pt idx="216">
                  <c:v>153.27999999999966</c:v>
                </c:pt>
                <c:pt idx="217">
                  <c:v>153.35999999999967</c:v>
                </c:pt>
                <c:pt idx="218">
                  <c:v>153.43999999999966</c:v>
                </c:pt>
                <c:pt idx="219">
                  <c:v>153.51999999999967</c:v>
                </c:pt>
                <c:pt idx="220">
                  <c:v>153.59999999999965</c:v>
                </c:pt>
                <c:pt idx="221">
                  <c:v>153.67999999999967</c:v>
                </c:pt>
                <c:pt idx="222">
                  <c:v>153.75999999999965</c:v>
                </c:pt>
                <c:pt idx="223">
                  <c:v>153.83999999999966</c:v>
                </c:pt>
                <c:pt idx="224">
                  <c:v>153.91999999999967</c:v>
                </c:pt>
                <c:pt idx="225">
                  <c:v>153.99999999999966</c:v>
                </c:pt>
                <c:pt idx="226">
                  <c:v>154.07999999999967</c:v>
                </c:pt>
                <c:pt idx="227">
                  <c:v>154.15999999999966</c:v>
                </c:pt>
                <c:pt idx="228">
                  <c:v>154.23999999999967</c:v>
                </c:pt>
                <c:pt idx="229">
                  <c:v>154.31999999999965</c:v>
                </c:pt>
                <c:pt idx="230">
                  <c:v>154.39999999999966</c:v>
                </c:pt>
                <c:pt idx="231">
                  <c:v>154.47999999999965</c:v>
                </c:pt>
                <c:pt idx="232">
                  <c:v>154.55999999999966</c:v>
                </c:pt>
                <c:pt idx="233">
                  <c:v>154.63999999999967</c:v>
                </c:pt>
                <c:pt idx="234">
                  <c:v>154.71999999999966</c:v>
                </c:pt>
                <c:pt idx="235">
                  <c:v>154.79999999999967</c:v>
                </c:pt>
                <c:pt idx="236">
                  <c:v>154.87999999999965</c:v>
                </c:pt>
                <c:pt idx="237">
                  <c:v>154.95999999999967</c:v>
                </c:pt>
                <c:pt idx="238">
                  <c:v>155.03999999999965</c:v>
                </c:pt>
                <c:pt idx="239">
                  <c:v>155.11999999999966</c:v>
                </c:pt>
                <c:pt idx="240">
                  <c:v>155.19999999999965</c:v>
                </c:pt>
                <c:pt idx="241">
                  <c:v>155.27999999999966</c:v>
                </c:pt>
                <c:pt idx="242">
                  <c:v>155.35999999999967</c:v>
                </c:pt>
                <c:pt idx="243">
                  <c:v>155.43999999999966</c:v>
                </c:pt>
                <c:pt idx="244">
                  <c:v>155.51999999999967</c:v>
                </c:pt>
                <c:pt idx="245">
                  <c:v>155.59999999999965</c:v>
                </c:pt>
                <c:pt idx="246">
                  <c:v>155.67999999999967</c:v>
                </c:pt>
                <c:pt idx="247">
                  <c:v>155.75999999999965</c:v>
                </c:pt>
                <c:pt idx="248">
                  <c:v>155.83999999999966</c:v>
                </c:pt>
                <c:pt idx="249">
                  <c:v>155.91999999999967</c:v>
                </c:pt>
                <c:pt idx="250">
                  <c:v>155.99999999999966</c:v>
                </c:pt>
                <c:pt idx="251">
                  <c:v>156.07999999999967</c:v>
                </c:pt>
                <c:pt idx="252">
                  <c:v>156.15999999999966</c:v>
                </c:pt>
                <c:pt idx="253">
                  <c:v>156.23999999999967</c:v>
                </c:pt>
                <c:pt idx="254">
                  <c:v>156.31999999999965</c:v>
                </c:pt>
                <c:pt idx="255">
                  <c:v>156.39999999999966</c:v>
                </c:pt>
                <c:pt idx="256">
                  <c:v>156.47999999999968</c:v>
                </c:pt>
                <c:pt idx="257">
                  <c:v>156.55999999999966</c:v>
                </c:pt>
                <c:pt idx="258">
                  <c:v>156.63999999999967</c:v>
                </c:pt>
                <c:pt idx="259">
                  <c:v>156.71999999999966</c:v>
                </c:pt>
                <c:pt idx="260">
                  <c:v>156.79999999999967</c:v>
                </c:pt>
                <c:pt idx="261">
                  <c:v>156.87999999999965</c:v>
                </c:pt>
                <c:pt idx="262">
                  <c:v>156.95999999999967</c:v>
                </c:pt>
                <c:pt idx="263">
                  <c:v>157.03999999999965</c:v>
                </c:pt>
                <c:pt idx="264">
                  <c:v>157.11999999999966</c:v>
                </c:pt>
                <c:pt idx="265">
                  <c:v>157.19999999999968</c:v>
                </c:pt>
                <c:pt idx="266">
                  <c:v>157.27999999999966</c:v>
                </c:pt>
                <c:pt idx="267">
                  <c:v>157.35999999999967</c:v>
                </c:pt>
                <c:pt idx="268">
                  <c:v>157.43999999999966</c:v>
                </c:pt>
                <c:pt idx="269">
                  <c:v>157.51999999999967</c:v>
                </c:pt>
                <c:pt idx="270">
                  <c:v>157.59999999999965</c:v>
                </c:pt>
                <c:pt idx="271">
                  <c:v>157.67999999999967</c:v>
                </c:pt>
                <c:pt idx="272">
                  <c:v>157.75999999999965</c:v>
                </c:pt>
                <c:pt idx="273">
                  <c:v>157.83999999999966</c:v>
                </c:pt>
                <c:pt idx="274">
                  <c:v>157.91999999999967</c:v>
                </c:pt>
                <c:pt idx="275">
                  <c:v>157.99999999999966</c:v>
                </c:pt>
                <c:pt idx="276">
                  <c:v>158.07999999999967</c:v>
                </c:pt>
                <c:pt idx="277">
                  <c:v>158.15999999999966</c:v>
                </c:pt>
                <c:pt idx="278">
                  <c:v>158.23999999999967</c:v>
                </c:pt>
                <c:pt idx="279">
                  <c:v>158.31999999999965</c:v>
                </c:pt>
                <c:pt idx="280">
                  <c:v>158.39999999999966</c:v>
                </c:pt>
                <c:pt idx="281">
                  <c:v>158.47999999999968</c:v>
                </c:pt>
                <c:pt idx="282">
                  <c:v>158.55999999999966</c:v>
                </c:pt>
                <c:pt idx="283">
                  <c:v>158.63999999999967</c:v>
                </c:pt>
                <c:pt idx="284">
                  <c:v>158.71999999999966</c:v>
                </c:pt>
                <c:pt idx="285">
                  <c:v>158.79999999999967</c:v>
                </c:pt>
                <c:pt idx="286">
                  <c:v>158.87999999999965</c:v>
                </c:pt>
                <c:pt idx="287">
                  <c:v>158.95999999999967</c:v>
                </c:pt>
                <c:pt idx="288">
                  <c:v>159.03999999999968</c:v>
                </c:pt>
                <c:pt idx="289">
                  <c:v>159.11999999999966</c:v>
                </c:pt>
                <c:pt idx="290">
                  <c:v>159.19999999999968</c:v>
                </c:pt>
                <c:pt idx="291">
                  <c:v>159.27999999999966</c:v>
                </c:pt>
                <c:pt idx="292">
                  <c:v>159.35999999999967</c:v>
                </c:pt>
                <c:pt idx="293">
                  <c:v>159.43999999999966</c:v>
                </c:pt>
                <c:pt idx="294">
                  <c:v>159.51999999999967</c:v>
                </c:pt>
                <c:pt idx="295">
                  <c:v>159.59999999999965</c:v>
                </c:pt>
                <c:pt idx="296">
                  <c:v>159.67999999999967</c:v>
                </c:pt>
                <c:pt idx="297">
                  <c:v>159.75999999999968</c:v>
                </c:pt>
                <c:pt idx="298">
                  <c:v>159.83999999999966</c:v>
                </c:pt>
                <c:pt idx="299">
                  <c:v>159.91999999999967</c:v>
                </c:pt>
                <c:pt idx="300">
                  <c:v>159.99999999999966</c:v>
                </c:pt>
                <c:pt idx="301">
                  <c:v>160.07999999999967</c:v>
                </c:pt>
                <c:pt idx="302">
                  <c:v>160.15999999999966</c:v>
                </c:pt>
                <c:pt idx="303">
                  <c:v>160.23999999999967</c:v>
                </c:pt>
                <c:pt idx="304">
                  <c:v>160.31999999999965</c:v>
                </c:pt>
                <c:pt idx="305">
                  <c:v>160.39999999999966</c:v>
                </c:pt>
                <c:pt idx="306">
                  <c:v>160.47999999999968</c:v>
                </c:pt>
                <c:pt idx="307">
                  <c:v>160.55999999999966</c:v>
                </c:pt>
                <c:pt idx="308">
                  <c:v>160.63999999999967</c:v>
                </c:pt>
                <c:pt idx="309">
                  <c:v>160.71999999999966</c:v>
                </c:pt>
                <c:pt idx="310">
                  <c:v>160.79999999999967</c:v>
                </c:pt>
                <c:pt idx="311">
                  <c:v>160.87999999999965</c:v>
                </c:pt>
                <c:pt idx="312">
                  <c:v>160.95999999999967</c:v>
                </c:pt>
                <c:pt idx="313">
                  <c:v>161.03999999999968</c:v>
                </c:pt>
                <c:pt idx="314">
                  <c:v>161.11999999999966</c:v>
                </c:pt>
                <c:pt idx="315">
                  <c:v>161.19999999999968</c:v>
                </c:pt>
                <c:pt idx="316">
                  <c:v>161.27999999999966</c:v>
                </c:pt>
                <c:pt idx="317">
                  <c:v>161.35999999999967</c:v>
                </c:pt>
                <c:pt idx="318">
                  <c:v>161.43999999999966</c:v>
                </c:pt>
                <c:pt idx="319">
                  <c:v>161.51999999999967</c:v>
                </c:pt>
                <c:pt idx="320">
                  <c:v>161.59999999999968</c:v>
                </c:pt>
                <c:pt idx="321">
                  <c:v>161.67999999999967</c:v>
                </c:pt>
                <c:pt idx="322">
                  <c:v>161.75999999999968</c:v>
                </c:pt>
                <c:pt idx="323">
                  <c:v>161.83999999999966</c:v>
                </c:pt>
                <c:pt idx="324">
                  <c:v>161.91999999999967</c:v>
                </c:pt>
                <c:pt idx="325">
                  <c:v>161.99999999999966</c:v>
                </c:pt>
                <c:pt idx="326">
                  <c:v>162.07999999999967</c:v>
                </c:pt>
                <c:pt idx="327">
                  <c:v>162.15999999999966</c:v>
                </c:pt>
                <c:pt idx="328">
                  <c:v>162.23999999999967</c:v>
                </c:pt>
                <c:pt idx="329">
                  <c:v>162.31999999999968</c:v>
                </c:pt>
                <c:pt idx="330">
                  <c:v>162.39999999999966</c:v>
                </c:pt>
                <c:pt idx="331">
                  <c:v>162.47999999999968</c:v>
                </c:pt>
                <c:pt idx="332">
                  <c:v>162.55999999999966</c:v>
                </c:pt>
                <c:pt idx="333">
                  <c:v>162.63999999999967</c:v>
                </c:pt>
                <c:pt idx="334">
                  <c:v>162.71999999999966</c:v>
                </c:pt>
                <c:pt idx="335">
                  <c:v>162.79999999999967</c:v>
                </c:pt>
                <c:pt idx="336">
                  <c:v>162.87999999999965</c:v>
                </c:pt>
                <c:pt idx="337">
                  <c:v>162.95999999999967</c:v>
                </c:pt>
                <c:pt idx="338">
                  <c:v>163.03999999999968</c:v>
                </c:pt>
                <c:pt idx="339">
                  <c:v>163.11999999999966</c:v>
                </c:pt>
                <c:pt idx="340">
                  <c:v>163.19999999999968</c:v>
                </c:pt>
                <c:pt idx="341">
                  <c:v>163.27999999999966</c:v>
                </c:pt>
                <c:pt idx="342">
                  <c:v>163.35999999999967</c:v>
                </c:pt>
                <c:pt idx="343">
                  <c:v>163.43999999999966</c:v>
                </c:pt>
                <c:pt idx="344">
                  <c:v>163.51999999999967</c:v>
                </c:pt>
                <c:pt idx="345">
                  <c:v>163.59999999999968</c:v>
                </c:pt>
                <c:pt idx="346">
                  <c:v>163.67999999999967</c:v>
                </c:pt>
                <c:pt idx="347">
                  <c:v>163.75999999999968</c:v>
                </c:pt>
                <c:pt idx="348">
                  <c:v>163.83999999999966</c:v>
                </c:pt>
                <c:pt idx="349">
                  <c:v>163.91999999999967</c:v>
                </c:pt>
                <c:pt idx="350">
                  <c:v>163.99999999999966</c:v>
                </c:pt>
                <c:pt idx="351">
                  <c:v>164.07999999999967</c:v>
                </c:pt>
                <c:pt idx="352">
                  <c:v>164.15999999999968</c:v>
                </c:pt>
                <c:pt idx="353">
                  <c:v>164.23999999999967</c:v>
                </c:pt>
                <c:pt idx="354">
                  <c:v>164.31999999999968</c:v>
                </c:pt>
                <c:pt idx="355">
                  <c:v>164.39999999999966</c:v>
                </c:pt>
                <c:pt idx="356">
                  <c:v>164.47999999999968</c:v>
                </c:pt>
                <c:pt idx="357">
                  <c:v>164.55999999999966</c:v>
                </c:pt>
                <c:pt idx="358">
                  <c:v>164.63999999999967</c:v>
                </c:pt>
                <c:pt idx="359">
                  <c:v>164.71999999999966</c:v>
                </c:pt>
                <c:pt idx="360">
                  <c:v>164.79999999999967</c:v>
                </c:pt>
                <c:pt idx="361">
                  <c:v>164.87999999999968</c:v>
                </c:pt>
                <c:pt idx="362">
                  <c:v>164.95999999999967</c:v>
                </c:pt>
                <c:pt idx="363">
                  <c:v>165.03999999999968</c:v>
                </c:pt>
                <c:pt idx="364">
                  <c:v>165.11999999999966</c:v>
                </c:pt>
                <c:pt idx="365">
                  <c:v>165.19999999999968</c:v>
                </c:pt>
                <c:pt idx="366">
                  <c:v>165.27999999999966</c:v>
                </c:pt>
                <c:pt idx="367">
                  <c:v>165.35999999999967</c:v>
                </c:pt>
                <c:pt idx="368">
                  <c:v>165.43999999999966</c:v>
                </c:pt>
                <c:pt idx="369">
                  <c:v>165.51999999999967</c:v>
                </c:pt>
                <c:pt idx="370">
                  <c:v>165.59999999999968</c:v>
                </c:pt>
                <c:pt idx="371">
                  <c:v>165.67999999999967</c:v>
                </c:pt>
                <c:pt idx="372">
                  <c:v>165.75999999999968</c:v>
                </c:pt>
                <c:pt idx="373">
                  <c:v>165.83999999999966</c:v>
                </c:pt>
                <c:pt idx="374">
                  <c:v>165.91999999999967</c:v>
                </c:pt>
                <c:pt idx="375">
                  <c:v>165.99999999999966</c:v>
                </c:pt>
                <c:pt idx="376">
                  <c:v>166.07999999999967</c:v>
                </c:pt>
                <c:pt idx="377">
                  <c:v>166.15999999999968</c:v>
                </c:pt>
                <c:pt idx="378">
                  <c:v>166.23999999999967</c:v>
                </c:pt>
                <c:pt idx="379">
                  <c:v>166.31999999999968</c:v>
                </c:pt>
                <c:pt idx="380">
                  <c:v>166.39999999999966</c:v>
                </c:pt>
                <c:pt idx="381">
                  <c:v>166.47999999999968</c:v>
                </c:pt>
                <c:pt idx="382">
                  <c:v>166.55999999999966</c:v>
                </c:pt>
                <c:pt idx="383">
                  <c:v>166.63999999999967</c:v>
                </c:pt>
                <c:pt idx="384">
                  <c:v>166.71999999999969</c:v>
                </c:pt>
                <c:pt idx="385">
                  <c:v>166.79999999999967</c:v>
                </c:pt>
                <c:pt idx="386">
                  <c:v>166.87999999999968</c:v>
                </c:pt>
                <c:pt idx="387">
                  <c:v>166.95999999999967</c:v>
                </c:pt>
                <c:pt idx="388">
                  <c:v>167.03999999999968</c:v>
                </c:pt>
                <c:pt idx="389">
                  <c:v>167.11999999999966</c:v>
                </c:pt>
                <c:pt idx="390">
                  <c:v>167.19999999999968</c:v>
                </c:pt>
                <c:pt idx="391">
                  <c:v>167.27999999999966</c:v>
                </c:pt>
                <c:pt idx="392">
                  <c:v>167.35999999999967</c:v>
                </c:pt>
                <c:pt idx="393">
                  <c:v>167.43999999999969</c:v>
                </c:pt>
                <c:pt idx="394">
                  <c:v>167.51999999999967</c:v>
                </c:pt>
                <c:pt idx="395">
                  <c:v>167.59999999999968</c:v>
                </c:pt>
                <c:pt idx="396">
                  <c:v>167.67999999999967</c:v>
                </c:pt>
                <c:pt idx="397">
                  <c:v>167.75999999999968</c:v>
                </c:pt>
                <c:pt idx="398">
                  <c:v>167.83999999999966</c:v>
                </c:pt>
                <c:pt idx="399">
                  <c:v>167.91999999999967</c:v>
                </c:pt>
                <c:pt idx="400">
                  <c:v>167.99999999999966</c:v>
                </c:pt>
                <c:pt idx="401">
                  <c:v>168.07999999999967</c:v>
                </c:pt>
                <c:pt idx="402">
                  <c:v>168.15999999999968</c:v>
                </c:pt>
                <c:pt idx="403">
                  <c:v>168.23999999999967</c:v>
                </c:pt>
                <c:pt idx="404">
                  <c:v>168.31999999999968</c:v>
                </c:pt>
                <c:pt idx="405">
                  <c:v>168.39999999999966</c:v>
                </c:pt>
                <c:pt idx="406">
                  <c:v>168.47999999999968</c:v>
                </c:pt>
                <c:pt idx="407">
                  <c:v>168.55999999999966</c:v>
                </c:pt>
                <c:pt idx="408">
                  <c:v>168.63999999999967</c:v>
                </c:pt>
                <c:pt idx="409">
                  <c:v>168.71999999999969</c:v>
                </c:pt>
                <c:pt idx="410">
                  <c:v>168.79999999999967</c:v>
                </c:pt>
                <c:pt idx="411">
                  <c:v>168.87999999999968</c:v>
                </c:pt>
                <c:pt idx="412">
                  <c:v>168.95999999999967</c:v>
                </c:pt>
                <c:pt idx="413">
                  <c:v>169.03999999999968</c:v>
                </c:pt>
                <c:pt idx="414">
                  <c:v>169.11999999999966</c:v>
                </c:pt>
                <c:pt idx="415">
                  <c:v>169.19999999999968</c:v>
                </c:pt>
                <c:pt idx="416">
                  <c:v>169.27999999999966</c:v>
                </c:pt>
                <c:pt idx="417">
                  <c:v>169.35999999999967</c:v>
                </c:pt>
                <c:pt idx="418">
                  <c:v>169.43999999999969</c:v>
                </c:pt>
                <c:pt idx="419">
                  <c:v>169.51999999999967</c:v>
                </c:pt>
                <c:pt idx="420">
                  <c:v>169.59999999999968</c:v>
                </c:pt>
                <c:pt idx="421">
                  <c:v>169.67999999999967</c:v>
                </c:pt>
                <c:pt idx="422">
                  <c:v>169.75999999999968</c:v>
                </c:pt>
                <c:pt idx="423">
                  <c:v>169.83999999999966</c:v>
                </c:pt>
                <c:pt idx="424">
                  <c:v>169.91999999999967</c:v>
                </c:pt>
                <c:pt idx="425">
                  <c:v>169.99999999999966</c:v>
                </c:pt>
                <c:pt idx="426">
                  <c:v>170.07999999999967</c:v>
                </c:pt>
                <c:pt idx="427">
                  <c:v>170.15999999999968</c:v>
                </c:pt>
                <c:pt idx="428">
                  <c:v>170.23999999999967</c:v>
                </c:pt>
                <c:pt idx="429">
                  <c:v>170.31999999999968</c:v>
                </c:pt>
                <c:pt idx="430">
                  <c:v>170.39999999999966</c:v>
                </c:pt>
                <c:pt idx="431">
                  <c:v>170.47999999999968</c:v>
                </c:pt>
                <c:pt idx="432">
                  <c:v>170.55999999999966</c:v>
                </c:pt>
                <c:pt idx="433">
                  <c:v>170.63999999999967</c:v>
                </c:pt>
                <c:pt idx="434">
                  <c:v>170.71999999999969</c:v>
                </c:pt>
                <c:pt idx="435">
                  <c:v>170.79999999999967</c:v>
                </c:pt>
                <c:pt idx="436">
                  <c:v>170.87999999999968</c:v>
                </c:pt>
                <c:pt idx="437">
                  <c:v>170.95999999999967</c:v>
                </c:pt>
                <c:pt idx="438">
                  <c:v>171.03999999999968</c:v>
                </c:pt>
                <c:pt idx="439">
                  <c:v>171.11999999999966</c:v>
                </c:pt>
                <c:pt idx="440">
                  <c:v>171.19999999999968</c:v>
                </c:pt>
                <c:pt idx="441">
                  <c:v>171.27999999999966</c:v>
                </c:pt>
                <c:pt idx="442">
                  <c:v>171.35999999999967</c:v>
                </c:pt>
                <c:pt idx="443">
                  <c:v>171.43999999999969</c:v>
                </c:pt>
                <c:pt idx="444">
                  <c:v>171.51999999999967</c:v>
                </c:pt>
                <c:pt idx="445">
                  <c:v>171.59999999999968</c:v>
                </c:pt>
                <c:pt idx="446">
                  <c:v>171.67999999999967</c:v>
                </c:pt>
                <c:pt idx="447">
                  <c:v>171.75999999999968</c:v>
                </c:pt>
                <c:pt idx="448">
                  <c:v>171.83999999999966</c:v>
                </c:pt>
                <c:pt idx="449">
                  <c:v>171.91999999999967</c:v>
                </c:pt>
                <c:pt idx="450">
                  <c:v>171.99999999999969</c:v>
                </c:pt>
                <c:pt idx="451">
                  <c:v>172.07999999999967</c:v>
                </c:pt>
                <c:pt idx="452">
                  <c:v>172.15999999999968</c:v>
                </c:pt>
                <c:pt idx="453">
                  <c:v>172.23999999999967</c:v>
                </c:pt>
                <c:pt idx="454">
                  <c:v>172.31999999999968</c:v>
                </c:pt>
                <c:pt idx="455">
                  <c:v>172.39999999999966</c:v>
                </c:pt>
                <c:pt idx="456">
                  <c:v>172.47999999999968</c:v>
                </c:pt>
                <c:pt idx="457">
                  <c:v>172.55999999999966</c:v>
                </c:pt>
                <c:pt idx="458">
                  <c:v>172.63999999999967</c:v>
                </c:pt>
                <c:pt idx="459">
                  <c:v>172.71999999999969</c:v>
                </c:pt>
                <c:pt idx="460">
                  <c:v>172.79999999999967</c:v>
                </c:pt>
                <c:pt idx="461">
                  <c:v>172.87999999999968</c:v>
                </c:pt>
                <c:pt idx="462">
                  <c:v>172.95999999999967</c:v>
                </c:pt>
                <c:pt idx="463">
                  <c:v>173.03999999999968</c:v>
                </c:pt>
                <c:pt idx="464">
                  <c:v>173.11999999999966</c:v>
                </c:pt>
                <c:pt idx="465">
                  <c:v>173.19999999999968</c:v>
                </c:pt>
                <c:pt idx="466">
                  <c:v>173.27999999999969</c:v>
                </c:pt>
                <c:pt idx="467">
                  <c:v>173.35999999999967</c:v>
                </c:pt>
                <c:pt idx="468">
                  <c:v>173.43999999999969</c:v>
                </c:pt>
                <c:pt idx="469">
                  <c:v>173.51999999999967</c:v>
                </c:pt>
                <c:pt idx="470">
                  <c:v>173.59999999999968</c:v>
                </c:pt>
                <c:pt idx="471">
                  <c:v>173.67999999999967</c:v>
                </c:pt>
                <c:pt idx="472">
                  <c:v>173.75999999999968</c:v>
                </c:pt>
                <c:pt idx="473">
                  <c:v>173.83999999999966</c:v>
                </c:pt>
                <c:pt idx="474">
                  <c:v>173.91999999999967</c:v>
                </c:pt>
                <c:pt idx="475">
                  <c:v>173.99999999999969</c:v>
                </c:pt>
                <c:pt idx="476">
                  <c:v>174.07999999999967</c:v>
                </c:pt>
                <c:pt idx="477">
                  <c:v>174.15999999999968</c:v>
                </c:pt>
                <c:pt idx="478">
                  <c:v>174.23999999999967</c:v>
                </c:pt>
                <c:pt idx="479">
                  <c:v>174.31999999999968</c:v>
                </c:pt>
                <c:pt idx="480">
                  <c:v>174.39999999999966</c:v>
                </c:pt>
                <c:pt idx="481">
                  <c:v>174.47999999999968</c:v>
                </c:pt>
                <c:pt idx="482">
                  <c:v>174.55999999999969</c:v>
                </c:pt>
                <c:pt idx="483">
                  <c:v>174.63999999999967</c:v>
                </c:pt>
                <c:pt idx="484">
                  <c:v>174.71999999999969</c:v>
                </c:pt>
                <c:pt idx="485">
                  <c:v>174.79999999999967</c:v>
                </c:pt>
                <c:pt idx="486">
                  <c:v>174.87999999999968</c:v>
                </c:pt>
                <c:pt idx="487">
                  <c:v>174.95999999999967</c:v>
                </c:pt>
                <c:pt idx="488">
                  <c:v>175.03999999999968</c:v>
                </c:pt>
                <c:pt idx="489">
                  <c:v>175.11999999999966</c:v>
                </c:pt>
                <c:pt idx="490">
                  <c:v>175.19999999999968</c:v>
                </c:pt>
                <c:pt idx="491">
                  <c:v>175.27999999999969</c:v>
                </c:pt>
                <c:pt idx="492">
                  <c:v>175.35999999999967</c:v>
                </c:pt>
                <c:pt idx="493">
                  <c:v>175.43999999999969</c:v>
                </c:pt>
                <c:pt idx="494">
                  <c:v>175.51999999999967</c:v>
                </c:pt>
                <c:pt idx="495">
                  <c:v>175.59999999999968</c:v>
                </c:pt>
                <c:pt idx="496">
                  <c:v>175.67999999999967</c:v>
                </c:pt>
                <c:pt idx="497">
                  <c:v>175.75999999999968</c:v>
                </c:pt>
                <c:pt idx="498">
                  <c:v>175.83999999999969</c:v>
                </c:pt>
                <c:pt idx="499">
                  <c:v>175.91999999999967</c:v>
                </c:pt>
                <c:pt idx="500">
                  <c:v>175.99999999999969</c:v>
                </c:pt>
                <c:pt idx="501">
                  <c:v>176.07999999999967</c:v>
                </c:pt>
                <c:pt idx="502">
                  <c:v>176.15999999999968</c:v>
                </c:pt>
                <c:pt idx="503">
                  <c:v>176.23999999999967</c:v>
                </c:pt>
                <c:pt idx="504">
                  <c:v>176.31999999999968</c:v>
                </c:pt>
                <c:pt idx="505">
                  <c:v>176.39999999999966</c:v>
                </c:pt>
                <c:pt idx="506">
                  <c:v>176.47999999999968</c:v>
                </c:pt>
                <c:pt idx="507">
                  <c:v>176.55999999999969</c:v>
                </c:pt>
                <c:pt idx="508">
                  <c:v>176.63999999999967</c:v>
                </c:pt>
                <c:pt idx="509">
                  <c:v>176.71999999999969</c:v>
                </c:pt>
                <c:pt idx="510">
                  <c:v>176.79999999999967</c:v>
                </c:pt>
                <c:pt idx="511">
                  <c:v>176.87999999999968</c:v>
                </c:pt>
                <c:pt idx="512">
                  <c:v>176.95999999999967</c:v>
                </c:pt>
                <c:pt idx="513">
                  <c:v>177.03999999999968</c:v>
                </c:pt>
                <c:pt idx="514">
                  <c:v>177.11999999999966</c:v>
                </c:pt>
                <c:pt idx="515">
                  <c:v>177.19999999999968</c:v>
                </c:pt>
                <c:pt idx="516">
                  <c:v>177.27999999999969</c:v>
                </c:pt>
                <c:pt idx="517">
                  <c:v>177.35999999999967</c:v>
                </c:pt>
                <c:pt idx="518">
                  <c:v>177.43999999999969</c:v>
                </c:pt>
                <c:pt idx="519">
                  <c:v>177.51999999999967</c:v>
                </c:pt>
                <c:pt idx="520">
                  <c:v>177.59999999999968</c:v>
                </c:pt>
                <c:pt idx="521">
                  <c:v>177.67999999999967</c:v>
                </c:pt>
                <c:pt idx="522">
                  <c:v>177.75999999999968</c:v>
                </c:pt>
                <c:pt idx="523">
                  <c:v>177.83999999999969</c:v>
                </c:pt>
                <c:pt idx="524">
                  <c:v>177.91999999999967</c:v>
                </c:pt>
                <c:pt idx="525">
                  <c:v>177.99999999999969</c:v>
                </c:pt>
                <c:pt idx="526">
                  <c:v>178.07999999999967</c:v>
                </c:pt>
                <c:pt idx="527">
                  <c:v>178.15999999999968</c:v>
                </c:pt>
                <c:pt idx="528">
                  <c:v>178.23999999999967</c:v>
                </c:pt>
                <c:pt idx="529">
                  <c:v>178.31999999999968</c:v>
                </c:pt>
                <c:pt idx="530">
                  <c:v>178.39999999999969</c:v>
                </c:pt>
                <c:pt idx="531">
                  <c:v>178.47999999999968</c:v>
                </c:pt>
                <c:pt idx="532">
                  <c:v>178.55999999999969</c:v>
                </c:pt>
                <c:pt idx="533">
                  <c:v>178.63999999999967</c:v>
                </c:pt>
                <c:pt idx="534">
                  <c:v>178.71999999999969</c:v>
                </c:pt>
                <c:pt idx="535">
                  <c:v>178.79999999999967</c:v>
                </c:pt>
                <c:pt idx="536">
                  <c:v>178.87999999999968</c:v>
                </c:pt>
                <c:pt idx="537">
                  <c:v>178.95999999999967</c:v>
                </c:pt>
                <c:pt idx="538">
                  <c:v>179.03999999999968</c:v>
                </c:pt>
                <c:pt idx="539">
                  <c:v>179.11999999999969</c:v>
                </c:pt>
                <c:pt idx="540">
                  <c:v>179.19999999999968</c:v>
                </c:pt>
                <c:pt idx="541">
                  <c:v>179.27999999999969</c:v>
                </c:pt>
                <c:pt idx="542">
                  <c:v>179.35999999999967</c:v>
                </c:pt>
                <c:pt idx="543">
                  <c:v>179.43999999999969</c:v>
                </c:pt>
                <c:pt idx="544">
                  <c:v>179.51999999999967</c:v>
                </c:pt>
                <c:pt idx="545">
                  <c:v>179.59999999999968</c:v>
                </c:pt>
                <c:pt idx="546">
                  <c:v>179.67999999999967</c:v>
                </c:pt>
                <c:pt idx="547">
                  <c:v>179.75999999999968</c:v>
                </c:pt>
                <c:pt idx="548">
                  <c:v>179.83999999999969</c:v>
                </c:pt>
                <c:pt idx="549">
                  <c:v>179.91999999999967</c:v>
                </c:pt>
                <c:pt idx="550">
                  <c:v>179.99999999999969</c:v>
                </c:pt>
                <c:pt idx="551">
                  <c:v>180.07999999999967</c:v>
                </c:pt>
                <c:pt idx="552">
                  <c:v>180.15999999999968</c:v>
                </c:pt>
                <c:pt idx="553">
                  <c:v>180.23999999999967</c:v>
                </c:pt>
                <c:pt idx="554">
                  <c:v>180.31999999999968</c:v>
                </c:pt>
                <c:pt idx="555">
                  <c:v>180.39999999999969</c:v>
                </c:pt>
                <c:pt idx="556">
                  <c:v>180.47999999999968</c:v>
                </c:pt>
                <c:pt idx="557">
                  <c:v>180.55999999999969</c:v>
                </c:pt>
                <c:pt idx="558">
                  <c:v>180.63999999999967</c:v>
                </c:pt>
                <c:pt idx="559">
                  <c:v>180.71999999999969</c:v>
                </c:pt>
                <c:pt idx="560">
                  <c:v>180.79999999999967</c:v>
                </c:pt>
                <c:pt idx="561">
                  <c:v>180.87999999999968</c:v>
                </c:pt>
                <c:pt idx="562">
                  <c:v>180.9599999999997</c:v>
                </c:pt>
                <c:pt idx="563">
                  <c:v>181.03999999999968</c:v>
                </c:pt>
                <c:pt idx="564">
                  <c:v>181.11999999999969</c:v>
                </c:pt>
                <c:pt idx="565">
                  <c:v>181.19999999999968</c:v>
                </c:pt>
                <c:pt idx="566">
                  <c:v>181.27999999999969</c:v>
                </c:pt>
                <c:pt idx="567">
                  <c:v>181.35999999999967</c:v>
                </c:pt>
                <c:pt idx="568">
                  <c:v>181.43999999999969</c:v>
                </c:pt>
                <c:pt idx="569">
                  <c:v>181.51999999999967</c:v>
                </c:pt>
                <c:pt idx="570">
                  <c:v>181.59999999999968</c:v>
                </c:pt>
                <c:pt idx="571">
                  <c:v>181.67999999999969</c:v>
                </c:pt>
                <c:pt idx="572">
                  <c:v>181.75999999999968</c:v>
                </c:pt>
                <c:pt idx="573">
                  <c:v>181.83999999999969</c:v>
                </c:pt>
                <c:pt idx="574">
                  <c:v>181.91999999999967</c:v>
                </c:pt>
                <c:pt idx="575">
                  <c:v>181.99999999999969</c:v>
                </c:pt>
                <c:pt idx="576">
                  <c:v>182.07999999999967</c:v>
                </c:pt>
                <c:pt idx="577">
                  <c:v>182.15999999999968</c:v>
                </c:pt>
                <c:pt idx="578">
                  <c:v>182.23999999999967</c:v>
                </c:pt>
                <c:pt idx="579">
                  <c:v>182.31999999999968</c:v>
                </c:pt>
                <c:pt idx="580">
                  <c:v>182.39999999999969</c:v>
                </c:pt>
                <c:pt idx="581">
                  <c:v>182.47999999999968</c:v>
                </c:pt>
                <c:pt idx="582">
                  <c:v>182.55999999999969</c:v>
                </c:pt>
                <c:pt idx="583">
                  <c:v>182.63999999999967</c:v>
                </c:pt>
                <c:pt idx="584">
                  <c:v>182.71999999999969</c:v>
                </c:pt>
                <c:pt idx="585">
                  <c:v>182.79999999999967</c:v>
                </c:pt>
                <c:pt idx="586">
                  <c:v>182.87999999999968</c:v>
                </c:pt>
                <c:pt idx="587">
                  <c:v>182.9599999999997</c:v>
                </c:pt>
                <c:pt idx="588">
                  <c:v>183.03999999999968</c:v>
                </c:pt>
                <c:pt idx="589">
                  <c:v>183.11999999999969</c:v>
                </c:pt>
                <c:pt idx="590">
                  <c:v>183.19999999999968</c:v>
                </c:pt>
                <c:pt idx="591">
                  <c:v>183.27999999999969</c:v>
                </c:pt>
                <c:pt idx="592">
                  <c:v>183.35999999999967</c:v>
                </c:pt>
                <c:pt idx="593">
                  <c:v>183.43999999999969</c:v>
                </c:pt>
                <c:pt idx="594">
                  <c:v>183.5199999999997</c:v>
                </c:pt>
                <c:pt idx="595">
                  <c:v>183.59999999999968</c:v>
                </c:pt>
                <c:pt idx="596">
                  <c:v>183.67999999999969</c:v>
                </c:pt>
                <c:pt idx="597">
                  <c:v>183.75999999999968</c:v>
                </c:pt>
                <c:pt idx="598">
                  <c:v>183.83999999999969</c:v>
                </c:pt>
                <c:pt idx="599">
                  <c:v>183.91999999999967</c:v>
                </c:pt>
                <c:pt idx="600">
                  <c:v>183.99999999999969</c:v>
                </c:pt>
                <c:pt idx="601">
                  <c:v>184.07999999999967</c:v>
                </c:pt>
                <c:pt idx="602">
                  <c:v>184.15999999999968</c:v>
                </c:pt>
                <c:pt idx="603">
                  <c:v>184.23999999999967</c:v>
                </c:pt>
                <c:pt idx="604">
                  <c:v>184.31999999999968</c:v>
                </c:pt>
                <c:pt idx="605">
                  <c:v>184.39999999999966</c:v>
                </c:pt>
                <c:pt idx="606">
                  <c:v>184.47999999999968</c:v>
                </c:pt>
                <c:pt idx="607">
                  <c:v>184.55999999999966</c:v>
                </c:pt>
                <c:pt idx="608">
                  <c:v>184.63999999999967</c:v>
                </c:pt>
                <c:pt idx="609">
                  <c:v>184.71999999999966</c:v>
                </c:pt>
                <c:pt idx="610">
                  <c:v>184.79999999999967</c:v>
                </c:pt>
                <c:pt idx="611">
                  <c:v>184.87999999999965</c:v>
                </c:pt>
                <c:pt idx="612">
                  <c:v>184.95999999999967</c:v>
                </c:pt>
                <c:pt idx="613">
                  <c:v>185.03999999999965</c:v>
                </c:pt>
                <c:pt idx="614">
                  <c:v>185.11999999999966</c:v>
                </c:pt>
                <c:pt idx="615">
                  <c:v>185.19999999999965</c:v>
                </c:pt>
                <c:pt idx="616">
                  <c:v>185.27999999999966</c:v>
                </c:pt>
                <c:pt idx="617">
                  <c:v>185.35999999999964</c:v>
                </c:pt>
                <c:pt idx="618">
                  <c:v>185.43999999999966</c:v>
                </c:pt>
                <c:pt idx="619">
                  <c:v>185.51999999999964</c:v>
                </c:pt>
                <c:pt idx="620">
                  <c:v>185.59999999999965</c:v>
                </c:pt>
                <c:pt idx="621">
                  <c:v>185.67999999999964</c:v>
                </c:pt>
                <c:pt idx="622">
                  <c:v>185.75999999999965</c:v>
                </c:pt>
                <c:pt idx="623">
                  <c:v>185.83999999999963</c:v>
                </c:pt>
                <c:pt idx="624">
                  <c:v>185.91999999999965</c:v>
                </c:pt>
                <c:pt idx="625">
                  <c:v>185.99999999999963</c:v>
                </c:pt>
                <c:pt idx="626">
                  <c:v>186.07999999999964</c:v>
                </c:pt>
                <c:pt idx="627">
                  <c:v>186.15999999999963</c:v>
                </c:pt>
                <c:pt idx="628">
                  <c:v>186.23999999999964</c:v>
                </c:pt>
                <c:pt idx="629">
                  <c:v>186.31999999999962</c:v>
                </c:pt>
                <c:pt idx="630">
                  <c:v>186.39999999999964</c:v>
                </c:pt>
                <c:pt idx="631">
                  <c:v>186.47999999999962</c:v>
                </c:pt>
                <c:pt idx="632">
                  <c:v>186.55999999999963</c:v>
                </c:pt>
                <c:pt idx="633">
                  <c:v>186.63999999999962</c:v>
                </c:pt>
                <c:pt idx="634">
                  <c:v>186.71999999999963</c:v>
                </c:pt>
                <c:pt idx="635">
                  <c:v>186.79999999999961</c:v>
                </c:pt>
                <c:pt idx="636">
                  <c:v>186.87999999999963</c:v>
                </c:pt>
                <c:pt idx="637">
                  <c:v>186.95999999999961</c:v>
                </c:pt>
                <c:pt idx="638">
                  <c:v>187.03999999999962</c:v>
                </c:pt>
                <c:pt idx="639">
                  <c:v>187.11999999999961</c:v>
                </c:pt>
                <c:pt idx="640">
                  <c:v>187.19999999999962</c:v>
                </c:pt>
                <c:pt idx="641">
                  <c:v>187.2799999999996</c:v>
                </c:pt>
                <c:pt idx="642">
                  <c:v>187.35999999999962</c:v>
                </c:pt>
                <c:pt idx="643">
                  <c:v>187.4399999999996</c:v>
                </c:pt>
                <c:pt idx="644">
                  <c:v>187.51999999999961</c:v>
                </c:pt>
                <c:pt idx="645">
                  <c:v>187.5999999999996</c:v>
                </c:pt>
                <c:pt idx="646">
                  <c:v>187.67999999999961</c:v>
                </c:pt>
                <c:pt idx="647">
                  <c:v>187.75999999999959</c:v>
                </c:pt>
                <c:pt idx="648">
                  <c:v>187.83999999999961</c:v>
                </c:pt>
                <c:pt idx="649">
                  <c:v>187.91999999999959</c:v>
                </c:pt>
                <c:pt idx="650">
                  <c:v>187.9999999999996</c:v>
                </c:pt>
                <c:pt idx="651">
                  <c:v>188.07999999999959</c:v>
                </c:pt>
                <c:pt idx="652">
                  <c:v>188.1599999999996</c:v>
                </c:pt>
                <c:pt idx="653">
                  <c:v>188.23999999999958</c:v>
                </c:pt>
                <c:pt idx="654">
                  <c:v>188.3199999999996</c:v>
                </c:pt>
                <c:pt idx="655">
                  <c:v>188.39999999999958</c:v>
                </c:pt>
                <c:pt idx="656">
                  <c:v>188.47999999999959</c:v>
                </c:pt>
                <c:pt idx="657">
                  <c:v>188.55999999999958</c:v>
                </c:pt>
                <c:pt idx="658">
                  <c:v>188.63999999999959</c:v>
                </c:pt>
                <c:pt idx="659">
                  <c:v>188.71999999999957</c:v>
                </c:pt>
                <c:pt idx="660">
                  <c:v>188.79999999999959</c:v>
                </c:pt>
                <c:pt idx="661">
                  <c:v>188.87999999999957</c:v>
                </c:pt>
                <c:pt idx="662">
                  <c:v>188.95999999999958</c:v>
                </c:pt>
                <c:pt idx="663">
                  <c:v>189.03999999999957</c:v>
                </c:pt>
                <c:pt idx="664">
                  <c:v>189.11999999999958</c:v>
                </c:pt>
                <c:pt idx="665">
                  <c:v>189.19999999999956</c:v>
                </c:pt>
                <c:pt idx="666">
                  <c:v>189.27999999999957</c:v>
                </c:pt>
                <c:pt idx="667">
                  <c:v>189.35999999999956</c:v>
                </c:pt>
                <c:pt idx="668">
                  <c:v>189.43999999999957</c:v>
                </c:pt>
                <c:pt idx="669">
                  <c:v>189.51999999999956</c:v>
                </c:pt>
                <c:pt idx="670">
                  <c:v>189.59999999999957</c:v>
                </c:pt>
                <c:pt idx="671">
                  <c:v>189.67999999999955</c:v>
                </c:pt>
                <c:pt idx="672">
                  <c:v>189.75999999999956</c:v>
                </c:pt>
                <c:pt idx="673">
                  <c:v>189.83999999999955</c:v>
                </c:pt>
                <c:pt idx="674">
                  <c:v>189.91999999999956</c:v>
                </c:pt>
                <c:pt idx="675">
                  <c:v>189.99999999999955</c:v>
                </c:pt>
                <c:pt idx="676">
                  <c:v>190.07999999999956</c:v>
                </c:pt>
                <c:pt idx="677">
                  <c:v>190.15999999999954</c:v>
                </c:pt>
                <c:pt idx="678">
                  <c:v>190.23999999999955</c:v>
                </c:pt>
                <c:pt idx="679">
                  <c:v>190.31999999999954</c:v>
                </c:pt>
                <c:pt idx="680">
                  <c:v>190.39999999999955</c:v>
                </c:pt>
                <c:pt idx="681">
                  <c:v>190.47999999999954</c:v>
                </c:pt>
                <c:pt idx="682">
                  <c:v>190.55999999999955</c:v>
                </c:pt>
                <c:pt idx="683">
                  <c:v>190.63999999999953</c:v>
                </c:pt>
                <c:pt idx="684">
                  <c:v>190.71999999999954</c:v>
                </c:pt>
                <c:pt idx="685">
                  <c:v>190.79999999999953</c:v>
                </c:pt>
                <c:pt idx="686">
                  <c:v>190.87999999999954</c:v>
                </c:pt>
                <c:pt idx="687">
                  <c:v>190.95999999999952</c:v>
                </c:pt>
                <c:pt idx="688">
                  <c:v>191.03999999999954</c:v>
                </c:pt>
                <c:pt idx="689">
                  <c:v>191.11999999999952</c:v>
                </c:pt>
                <c:pt idx="690">
                  <c:v>191.19999999999953</c:v>
                </c:pt>
                <c:pt idx="691">
                  <c:v>191.27999999999952</c:v>
                </c:pt>
                <c:pt idx="692">
                  <c:v>191.35999999999953</c:v>
                </c:pt>
                <c:pt idx="693">
                  <c:v>191.43999999999951</c:v>
                </c:pt>
                <c:pt idx="694">
                  <c:v>191.51999999999953</c:v>
                </c:pt>
                <c:pt idx="695">
                  <c:v>191.59999999999951</c:v>
                </c:pt>
                <c:pt idx="696">
                  <c:v>191.67999999999952</c:v>
                </c:pt>
                <c:pt idx="697">
                  <c:v>191.75999999999951</c:v>
                </c:pt>
                <c:pt idx="698">
                  <c:v>191.83999999999952</c:v>
                </c:pt>
                <c:pt idx="699">
                  <c:v>191.9199999999995</c:v>
                </c:pt>
                <c:pt idx="700">
                  <c:v>191.99999999999952</c:v>
                </c:pt>
                <c:pt idx="701">
                  <c:v>192.0799999999995</c:v>
                </c:pt>
                <c:pt idx="702">
                  <c:v>192.15999999999951</c:v>
                </c:pt>
                <c:pt idx="703">
                  <c:v>192.2399999999995</c:v>
                </c:pt>
                <c:pt idx="704">
                  <c:v>192.31999999999951</c:v>
                </c:pt>
                <c:pt idx="705">
                  <c:v>192.39999999999949</c:v>
                </c:pt>
                <c:pt idx="706">
                  <c:v>192.47999999999951</c:v>
                </c:pt>
                <c:pt idx="707">
                  <c:v>192.55999999999949</c:v>
                </c:pt>
                <c:pt idx="708">
                  <c:v>192.6399999999995</c:v>
                </c:pt>
                <c:pt idx="709">
                  <c:v>192.71999999999949</c:v>
                </c:pt>
                <c:pt idx="710">
                  <c:v>192.7999999999995</c:v>
                </c:pt>
                <c:pt idx="711">
                  <c:v>192.87999999999948</c:v>
                </c:pt>
                <c:pt idx="712">
                  <c:v>192.9599999999995</c:v>
                </c:pt>
                <c:pt idx="713">
                  <c:v>193.03999999999948</c:v>
                </c:pt>
                <c:pt idx="714">
                  <c:v>193.11999999999949</c:v>
                </c:pt>
                <c:pt idx="715">
                  <c:v>193.19999999999948</c:v>
                </c:pt>
                <c:pt idx="716">
                  <c:v>193.27999999999949</c:v>
                </c:pt>
                <c:pt idx="717">
                  <c:v>193.35999999999947</c:v>
                </c:pt>
                <c:pt idx="718">
                  <c:v>193.43999999999949</c:v>
                </c:pt>
                <c:pt idx="719">
                  <c:v>193.51999999999947</c:v>
                </c:pt>
                <c:pt idx="720">
                  <c:v>193.59999999999948</c:v>
                </c:pt>
                <c:pt idx="721">
                  <c:v>193.67999999999947</c:v>
                </c:pt>
                <c:pt idx="722">
                  <c:v>193.75999999999948</c:v>
                </c:pt>
                <c:pt idx="723">
                  <c:v>193.83999999999946</c:v>
                </c:pt>
                <c:pt idx="724">
                  <c:v>193.91999999999948</c:v>
                </c:pt>
                <c:pt idx="725">
                  <c:v>193.99999999999946</c:v>
                </c:pt>
                <c:pt idx="726">
                  <c:v>194.07999999999947</c:v>
                </c:pt>
                <c:pt idx="727">
                  <c:v>194.15999999999946</c:v>
                </c:pt>
                <c:pt idx="728">
                  <c:v>194.23999999999947</c:v>
                </c:pt>
                <c:pt idx="729">
                  <c:v>194.31999999999945</c:v>
                </c:pt>
                <c:pt idx="730">
                  <c:v>194.39999999999947</c:v>
                </c:pt>
                <c:pt idx="731">
                  <c:v>194.47999999999945</c:v>
                </c:pt>
                <c:pt idx="732">
                  <c:v>194.55999999999946</c:v>
                </c:pt>
                <c:pt idx="733">
                  <c:v>194.63999999999945</c:v>
                </c:pt>
                <c:pt idx="734">
                  <c:v>194.71999999999946</c:v>
                </c:pt>
                <c:pt idx="735">
                  <c:v>194.79999999999944</c:v>
                </c:pt>
                <c:pt idx="736">
                  <c:v>194.87999999999946</c:v>
                </c:pt>
                <c:pt idx="737">
                  <c:v>194.95999999999944</c:v>
                </c:pt>
                <c:pt idx="738">
                  <c:v>195.03999999999945</c:v>
                </c:pt>
                <c:pt idx="739">
                  <c:v>195.11999999999944</c:v>
                </c:pt>
                <c:pt idx="740">
                  <c:v>195.19999999999945</c:v>
                </c:pt>
                <c:pt idx="741">
                  <c:v>195.27999999999943</c:v>
                </c:pt>
                <c:pt idx="742">
                  <c:v>195.35999999999945</c:v>
                </c:pt>
                <c:pt idx="743">
                  <c:v>195.43999999999943</c:v>
                </c:pt>
                <c:pt idx="744">
                  <c:v>195.51999999999944</c:v>
                </c:pt>
                <c:pt idx="745">
                  <c:v>195.59999999999943</c:v>
                </c:pt>
                <c:pt idx="746">
                  <c:v>195.67999999999944</c:v>
                </c:pt>
                <c:pt idx="747">
                  <c:v>195.75999999999942</c:v>
                </c:pt>
                <c:pt idx="748">
                  <c:v>195.83999999999943</c:v>
                </c:pt>
                <c:pt idx="749">
                  <c:v>195.91999999999942</c:v>
                </c:pt>
                <c:pt idx="750">
                  <c:v>195.99999999999943</c:v>
                </c:pt>
                <c:pt idx="751">
                  <c:v>196.07999999999942</c:v>
                </c:pt>
                <c:pt idx="752">
                  <c:v>196.15999999999943</c:v>
                </c:pt>
                <c:pt idx="753">
                  <c:v>196.23999999999941</c:v>
                </c:pt>
                <c:pt idx="754">
                  <c:v>196.31999999999942</c:v>
                </c:pt>
                <c:pt idx="755">
                  <c:v>196.39999999999941</c:v>
                </c:pt>
                <c:pt idx="756">
                  <c:v>196.47999999999942</c:v>
                </c:pt>
                <c:pt idx="757">
                  <c:v>196.55999999999941</c:v>
                </c:pt>
                <c:pt idx="758">
                  <c:v>196.63999999999942</c:v>
                </c:pt>
                <c:pt idx="759">
                  <c:v>196.7199999999994</c:v>
                </c:pt>
                <c:pt idx="760">
                  <c:v>196.79999999999941</c:v>
                </c:pt>
                <c:pt idx="761">
                  <c:v>196.8799999999994</c:v>
                </c:pt>
                <c:pt idx="762">
                  <c:v>196.95999999999941</c:v>
                </c:pt>
                <c:pt idx="763">
                  <c:v>197.0399999999994</c:v>
                </c:pt>
                <c:pt idx="764">
                  <c:v>197.11999999999941</c:v>
                </c:pt>
                <c:pt idx="765">
                  <c:v>197.19999999999939</c:v>
                </c:pt>
                <c:pt idx="766">
                  <c:v>197.2799999999994</c:v>
                </c:pt>
                <c:pt idx="767">
                  <c:v>197.35999999999939</c:v>
                </c:pt>
                <c:pt idx="768">
                  <c:v>197.4399999999994</c:v>
                </c:pt>
                <c:pt idx="769">
                  <c:v>197.51999999999938</c:v>
                </c:pt>
                <c:pt idx="770">
                  <c:v>197.5999999999994</c:v>
                </c:pt>
                <c:pt idx="771">
                  <c:v>197.67999999999938</c:v>
                </c:pt>
                <c:pt idx="772">
                  <c:v>197.75999999999939</c:v>
                </c:pt>
                <c:pt idx="773">
                  <c:v>197.83999999999938</c:v>
                </c:pt>
                <c:pt idx="774">
                  <c:v>197.91999999999939</c:v>
                </c:pt>
                <c:pt idx="775">
                  <c:v>197.99999999999937</c:v>
                </c:pt>
                <c:pt idx="776">
                  <c:v>198.07999999999939</c:v>
                </c:pt>
                <c:pt idx="777">
                  <c:v>198.15999999999937</c:v>
                </c:pt>
                <c:pt idx="778">
                  <c:v>198.23999999999938</c:v>
                </c:pt>
                <c:pt idx="779">
                  <c:v>198.31999999999937</c:v>
                </c:pt>
                <c:pt idx="780">
                  <c:v>198.39999999999938</c:v>
                </c:pt>
                <c:pt idx="781">
                  <c:v>198.47999999999936</c:v>
                </c:pt>
                <c:pt idx="782">
                  <c:v>198.55999999999938</c:v>
                </c:pt>
                <c:pt idx="783">
                  <c:v>198.63999999999936</c:v>
                </c:pt>
                <c:pt idx="784">
                  <c:v>198.71999999999937</c:v>
                </c:pt>
                <c:pt idx="785">
                  <c:v>198.79999999999936</c:v>
                </c:pt>
                <c:pt idx="786">
                  <c:v>198.87999999999937</c:v>
                </c:pt>
                <c:pt idx="787">
                  <c:v>198.95999999999935</c:v>
                </c:pt>
                <c:pt idx="788">
                  <c:v>199.03999999999937</c:v>
                </c:pt>
                <c:pt idx="789">
                  <c:v>199.11999999999935</c:v>
                </c:pt>
                <c:pt idx="790">
                  <c:v>199.19999999999936</c:v>
                </c:pt>
                <c:pt idx="791">
                  <c:v>199.27999999999935</c:v>
                </c:pt>
                <c:pt idx="792">
                  <c:v>199.35999999999936</c:v>
                </c:pt>
                <c:pt idx="793">
                  <c:v>199.43999999999934</c:v>
                </c:pt>
                <c:pt idx="794">
                  <c:v>199.51999999999936</c:v>
                </c:pt>
                <c:pt idx="795">
                  <c:v>199.59999999999934</c:v>
                </c:pt>
                <c:pt idx="796">
                  <c:v>199.67999999999935</c:v>
                </c:pt>
                <c:pt idx="797">
                  <c:v>199.75999999999934</c:v>
                </c:pt>
                <c:pt idx="798">
                  <c:v>199.83999999999935</c:v>
                </c:pt>
                <c:pt idx="799">
                  <c:v>199.91999999999933</c:v>
                </c:pt>
                <c:pt idx="800">
                  <c:v>199.99999999999935</c:v>
                </c:pt>
              </c:numCache>
            </c:numRef>
          </c:xVal>
          <c:yVal>
            <c:numRef>
              <c:f>Calculos!$D$9:$D$809</c:f>
              <c:numCache>
                <c:formatCode>0.00000000</c:formatCode>
                <c:ptCount val="801"/>
                <c:pt idx="0">
                  <c:v>2.7775450366978007E-2</c:v>
                </c:pt>
                <c:pt idx="1">
                  <c:v>2.8055769869378456E-2</c:v>
                </c:pt>
                <c:pt idx="2">
                  <c:v>2.8338709020231261E-2</c:v>
                </c:pt>
                <c:pt idx="3">
                  <c:v>2.8624288026725651E-2</c:v>
                </c:pt>
                <c:pt idx="4">
                  <c:v>2.8912527159729674E-2</c:v>
                </c:pt>
                <c:pt idx="5">
                  <c:v>2.9203446751658826E-2</c:v>
                </c:pt>
                <c:pt idx="6">
                  <c:v>2.9497067194274255E-2</c:v>
                </c:pt>
                <c:pt idx="7">
                  <c:v>2.9793408936409044E-2</c:v>
                </c:pt>
                <c:pt idx="8">
                  <c:v>3.0092492481621304E-2</c:v>
                </c:pt>
                <c:pt idx="9">
                  <c:v>3.0394338385772195E-2</c:v>
                </c:pt>
                <c:pt idx="10">
                  <c:v>3.0698967254528153E-2</c:v>
                </c:pt>
                <c:pt idx="11">
                  <c:v>3.1006399740784663E-2</c:v>
                </c:pt>
                <c:pt idx="12">
                  <c:v>3.1316656542011219E-2</c:v>
                </c:pt>
                <c:pt idx="13">
                  <c:v>3.1629758397515126E-2</c:v>
                </c:pt>
                <c:pt idx="14">
                  <c:v>3.1945726085622766E-2</c:v>
                </c:pt>
                <c:pt idx="15">
                  <c:v>3.2264580420777067E-2</c:v>
                </c:pt>
                <c:pt idx="16">
                  <c:v>3.2586342250548725E-2</c:v>
                </c:pt>
                <c:pt idx="17">
                  <c:v>3.2911032452560746E-2</c:v>
                </c:pt>
                <c:pt idx="18">
                  <c:v>3.3238671931323314E-2</c:v>
                </c:pt>
                <c:pt idx="19">
                  <c:v>3.3569281614978339E-2</c:v>
                </c:pt>
                <c:pt idx="20">
                  <c:v>3.3902882451951374E-2</c:v>
                </c:pt>
                <c:pt idx="21">
                  <c:v>3.4239495407509472E-2</c:v>
                </c:pt>
                <c:pt idx="22">
                  <c:v>3.4579141460223055E-2</c:v>
                </c:pt>
                <c:pt idx="23">
                  <c:v>3.492184159833004E-2</c:v>
                </c:pt>
                <c:pt idx="24">
                  <c:v>3.526761681600054E-2</c:v>
                </c:pt>
                <c:pt idx="25">
                  <c:v>3.5616488109500272E-2</c:v>
                </c:pt>
                <c:pt idx="26">
                  <c:v>3.5968476473250466E-2</c:v>
                </c:pt>
                <c:pt idx="27">
                  <c:v>3.6323602895783312E-2</c:v>
                </c:pt>
                <c:pt idx="28">
                  <c:v>3.6681888355589831E-2</c:v>
                </c:pt>
                <c:pt idx="29">
                  <c:v>3.7043353816859477E-2</c:v>
                </c:pt>
                <c:pt idx="30">
                  <c:v>3.7408020225108474E-2</c:v>
                </c:pt>
                <c:pt idx="31">
                  <c:v>3.777590850269575E-2</c:v>
                </c:pt>
                <c:pt idx="32">
                  <c:v>3.8147039544224146E-2</c:v>
                </c:pt>
                <c:pt idx="33">
                  <c:v>3.8521434211824648E-2</c:v>
                </c:pt>
                <c:pt idx="34">
                  <c:v>3.8899113330322206E-2</c:v>
                </c:pt>
                <c:pt idx="35">
                  <c:v>3.9280097682280669E-2</c:v>
                </c:pt>
                <c:pt idx="36">
                  <c:v>3.9664408002924874E-2</c:v>
                </c:pt>
                <c:pt idx="37">
                  <c:v>4.0052064974937795E-2</c:v>
                </c:pt>
                <c:pt idx="38">
                  <c:v>4.0443089223130842E-2</c:v>
                </c:pt>
                <c:pt idx="39">
                  <c:v>4.0837501308984767E-2</c:v>
                </c:pt>
                <c:pt idx="40">
                  <c:v>4.1235321725059594E-2</c:v>
                </c:pt>
                <c:pt idx="41">
                  <c:v>4.1636570889270745E-2</c:v>
                </c:pt>
                <c:pt idx="42">
                  <c:v>4.2041269139029981E-2</c:v>
                </c:pt>
                <c:pt idx="43">
                  <c:v>4.2449436725248021E-2</c:v>
                </c:pt>
                <c:pt idx="44">
                  <c:v>4.286109380619748E-2</c:v>
                </c:pt>
                <c:pt idx="45">
                  <c:v>4.3276260441233338E-2</c:v>
                </c:pt>
                <c:pt idx="46">
                  <c:v>4.3694956584368866E-2</c:v>
                </c:pt>
                <c:pt idx="47">
                  <c:v>4.4117202077704643E-2</c:v>
                </c:pt>
                <c:pt idx="48">
                  <c:v>4.4543016644708666E-2</c:v>
                </c:pt>
                <c:pt idx="49">
                  <c:v>4.4972419883344689E-2</c:v>
                </c:pt>
                <c:pt idx="50">
                  <c:v>4.5405431259046947E-2</c:v>
                </c:pt>
                <c:pt idx="51">
                  <c:v>4.5842070097538823E-2</c:v>
                </c:pt>
                <c:pt idx="52">
                  <c:v>4.6282355577492794E-2</c:v>
                </c:pt>
                <c:pt idx="53">
                  <c:v>4.6726306723029618E-2</c:v>
                </c:pt>
                <c:pt idx="54">
                  <c:v>4.7173942396054318E-2</c:v>
                </c:pt>
                <c:pt idx="55">
                  <c:v>4.762528128842624E-2</c:v>
                </c:pt>
                <c:pt idx="56">
                  <c:v>4.808034191396128E-2</c:v>
                </c:pt>
                <c:pt idx="57">
                  <c:v>4.8539142600263263E-2</c:v>
                </c:pt>
                <c:pt idx="58">
                  <c:v>4.9001701480382652E-2</c:v>
                </c:pt>
                <c:pt idx="59">
                  <c:v>4.9468036484299378E-2</c:v>
                </c:pt>
                <c:pt idx="60">
                  <c:v>4.9938165330228185E-2</c:v>
                </c:pt>
                <c:pt idx="61">
                  <c:v>5.0412105515743079E-2</c:v>
                </c:pt>
                <c:pt idx="62">
                  <c:v>5.0889874308719323E-2</c:v>
                </c:pt>
                <c:pt idx="63">
                  <c:v>5.1371488738089506E-2</c:v>
                </c:pt>
                <c:pt idx="64">
                  <c:v>5.1856965584412273E-2</c:v>
                </c:pt>
                <c:pt idx="65">
                  <c:v>5.2346321370249853E-2</c:v>
                </c:pt>
                <c:pt idx="66">
                  <c:v>5.2839572350353359E-2</c:v>
                </c:pt>
                <c:pt idx="67">
                  <c:v>5.3336734501652078E-2</c:v>
                </c:pt>
                <c:pt idx="68">
                  <c:v>5.3837823513044829E-2</c:v>
                </c:pt>
                <c:pt idx="69">
                  <c:v>5.4342854774990831E-2</c:v>
                </c:pt>
                <c:pt idx="70">
                  <c:v>5.4851843368897285E-2</c:v>
                </c:pt>
                <c:pt idx="71">
                  <c:v>5.5364804056301488E-2</c:v>
                </c:pt>
                <c:pt idx="72">
                  <c:v>5.5881751267844525E-2</c:v>
                </c:pt>
                <c:pt idx="73">
                  <c:v>5.6402699092034166E-2</c:v>
                </c:pt>
                <c:pt idx="74">
                  <c:v>5.6927661263794907E-2</c:v>
                </c:pt>
                <c:pt idx="75">
                  <c:v>5.7456651152801463E-2</c:v>
                </c:pt>
                <c:pt idx="76">
                  <c:v>5.7989681751594656E-2</c:v>
                </c:pt>
                <c:pt idx="77">
                  <c:v>5.8526765663475762E-2</c:v>
                </c:pt>
                <c:pt idx="78">
                  <c:v>5.9067915090177711E-2</c:v>
                </c:pt>
                <c:pt idx="79">
                  <c:v>5.9613141819310746E-2</c:v>
                </c:pt>
                <c:pt idx="80">
                  <c:v>6.0162457211578903E-2</c:v>
                </c:pt>
                <c:pt idx="81">
                  <c:v>6.0715872187766265E-2</c:v>
                </c:pt>
                <c:pt idx="82">
                  <c:v>6.1273397215489446E-2</c:v>
                </c:pt>
                <c:pt idx="83">
                  <c:v>6.1835042295714453E-2</c:v>
                </c:pt>
                <c:pt idx="84">
                  <c:v>6.2400816949035168E-2</c:v>
                </c:pt>
                <c:pt idx="85">
                  <c:v>6.2970730201711317E-2</c:v>
                </c:pt>
                <c:pt idx="86">
                  <c:v>6.3544790571463075E-2</c:v>
                </c:pt>
                <c:pt idx="87">
                  <c:v>6.4123006053020459E-2</c:v>
                </c:pt>
                <c:pt idx="88">
                  <c:v>6.4705384103424857E-2</c:v>
                </c:pt>
                <c:pt idx="89">
                  <c:v>6.5291931627080288E-2</c:v>
                </c:pt>
                <c:pt idx="90">
                  <c:v>6.5882654960552456E-2</c:v>
                </c:pt>
                <c:pt idx="91">
                  <c:v>6.6477559857112928E-2</c:v>
                </c:pt>
                <c:pt idx="92">
                  <c:v>6.707665147102633E-2</c:v>
                </c:pt>
                <c:pt idx="93">
                  <c:v>6.7679934341578735E-2</c:v>
                </c:pt>
                <c:pt idx="94">
                  <c:v>6.8287412376844325E-2</c:v>
                </c:pt>
                <c:pt idx="95">
                  <c:v>6.8899088837189121E-2</c:v>
                </c:pt>
                <c:pt idx="96">
                  <c:v>6.9514966318508703E-2</c:v>
                </c:pt>
                <c:pt idx="97">
                  <c:v>7.0135046735198978E-2</c:v>
                </c:pt>
                <c:pt idx="98">
                  <c:v>7.0759331302856943E-2</c:v>
                </c:pt>
                <c:pt idx="99">
                  <c:v>7.1387820520710341E-2</c:v>
                </c:pt>
                <c:pt idx="100">
                  <c:v>7.2020514153773904E-2</c:v>
                </c:pt>
                <c:pt idx="101">
                  <c:v>7.2657411214730364E-2</c:v>
                </c:pt>
                <c:pt idx="102">
                  <c:v>7.3298509945534732E-2</c:v>
                </c:pt>
                <c:pt idx="103">
                  <c:v>7.3943807798739811E-2</c:v>
                </c:pt>
                <c:pt idx="104">
                  <c:v>7.4593301418541522E-2</c:v>
                </c:pt>
                <c:pt idx="105">
                  <c:v>7.5246986621542458E-2</c:v>
                </c:pt>
                <c:pt idx="106">
                  <c:v>7.5904858377231973E-2</c:v>
                </c:pt>
                <c:pt idx="107">
                  <c:v>7.6566910788181466E-2</c:v>
                </c:pt>
                <c:pt idx="108">
                  <c:v>7.7233137069953953E-2</c:v>
                </c:pt>
                <c:pt idx="109">
                  <c:v>7.7903529530725879E-2</c:v>
                </c:pt>
                <c:pt idx="110">
                  <c:v>7.8578079550620378E-2</c:v>
                </c:pt>
                <c:pt idx="111">
                  <c:v>7.9256777560751057E-2</c:v>
                </c:pt>
                <c:pt idx="112">
                  <c:v>7.9939613021975262E-2</c:v>
                </c:pt>
                <c:pt idx="113">
                  <c:v>8.0626574403355258E-2</c:v>
                </c:pt>
                <c:pt idx="114">
                  <c:v>8.1317649160327576E-2</c:v>
                </c:pt>
                <c:pt idx="115">
                  <c:v>8.2012823712578953E-2</c:v>
                </c:pt>
                <c:pt idx="116">
                  <c:v>8.271208342162896E-2</c:v>
                </c:pt>
                <c:pt idx="117">
                  <c:v>8.3415412568118075E-2</c:v>
                </c:pt>
                <c:pt idx="118">
                  <c:v>8.4122794328801584E-2</c:v>
                </c:pt>
                <c:pt idx="119">
                  <c:v>8.4834210753248582E-2</c:v>
                </c:pt>
                <c:pt idx="120">
                  <c:v>8.5549642740246082E-2</c:v>
                </c:pt>
                <c:pt idx="121">
                  <c:v>8.6269070013908544E-2</c:v>
                </c:pt>
                <c:pt idx="122">
                  <c:v>8.6992471099492374E-2</c:v>
                </c:pt>
                <c:pt idx="123">
                  <c:v>8.7719823298916116E-2</c:v>
                </c:pt>
                <c:pt idx="124">
                  <c:v>8.8451102665987144E-2</c:v>
                </c:pt>
                <c:pt idx="125">
                  <c:v>8.9186283981334102E-2</c:v>
                </c:pt>
                <c:pt idx="126">
                  <c:v>8.9925340727047651E-2</c:v>
                </c:pt>
                <c:pt idx="127">
                  <c:v>9.0668245061029121E-2</c:v>
                </c:pt>
                <c:pt idx="128">
                  <c:v>9.1414967791048143E-2</c:v>
                </c:pt>
                <c:pt idx="129">
                  <c:v>9.2165478348511951E-2</c:v>
                </c:pt>
                <c:pt idx="130">
                  <c:v>9.29197447619457E-2</c:v>
                </c:pt>
                <c:pt idx="131">
                  <c:v>9.3677733630187152E-2</c:v>
                </c:pt>
                <c:pt idx="132">
                  <c:v>9.4439410095296508E-2</c:v>
                </c:pt>
                <c:pt idx="133">
                  <c:v>9.5204737815184209E-2</c:v>
                </c:pt>
                <c:pt idx="134">
                  <c:v>9.5973678935958109E-2</c:v>
                </c:pt>
                <c:pt idx="135">
                  <c:v>9.6746194063992985E-2</c:v>
                </c:pt>
                <c:pt idx="136">
                  <c:v>9.7522242237724932E-2</c:v>
                </c:pt>
                <c:pt idx="137">
                  <c:v>9.830178089917338E-2</c:v>
                </c:pt>
                <c:pt idx="138">
                  <c:v>9.9084765865194546E-2</c:v>
                </c:pt>
                <c:pt idx="139">
                  <c:v>9.9871151298467936E-2</c:v>
                </c:pt>
                <c:pt idx="140">
                  <c:v>0.10066088967822225</c:v>
                </c:pt>
                <c:pt idx="141">
                  <c:v>0.10145393177070169</c:v>
                </c:pt>
                <c:pt idx="142">
                  <c:v>0.10225022659937903</c:v>
                </c:pt>
                <c:pt idx="143">
                  <c:v>0.10304972141491857</c:v>
                </c:pt>
                <c:pt idx="144">
                  <c:v>0.10385236166489425</c:v>
                </c:pt>
                <c:pt idx="145">
                  <c:v>0.10465809096326791</c:v>
                </c:pt>
                <c:pt idx="146">
                  <c:v>0.1054668510596328</c:v>
                </c:pt>
                <c:pt idx="147">
                  <c:v>0.10627858180822813</c:v>
                </c:pt>
                <c:pt idx="148">
                  <c:v>0.10709322113673063</c:v>
                </c:pt>
                <c:pt idx="149">
                  <c:v>0.10791070501482923</c:v>
                </c:pt>
                <c:pt idx="150">
                  <c:v>0.10873096742258991</c:v>
                </c:pt>
                <c:pt idx="151">
                  <c:v>0.10955394031861715</c:v>
                </c:pt>
                <c:pt idx="152">
                  <c:v>0.11037955360802013</c:v>
                </c:pt>
                <c:pt idx="153">
                  <c:v>0.11120773511019019</c:v>
                </c:pt>
                <c:pt idx="154">
                  <c:v>0.11203841052639964</c:v>
                </c:pt>
                <c:pt idx="155">
                  <c:v>0.11287150340722822</c:v>
                </c:pt>
                <c:pt idx="156">
                  <c:v>0.11370693511982806</c:v>
                </c:pt>
                <c:pt idx="157">
                  <c:v>0.11454462481503573</c:v>
                </c:pt>
                <c:pt idx="158">
                  <c:v>0.11538448939434107</c:v>
                </c:pt>
                <c:pt idx="159">
                  <c:v>0.11622644347672378</c:v>
                </c:pt>
                <c:pt idx="160">
                  <c:v>0.11707039936536796</c:v>
                </c:pt>
                <c:pt idx="161">
                  <c:v>0.1179162670142667</c:v>
                </c:pt>
                <c:pt idx="162">
                  <c:v>0.11876395399472722</c:v>
                </c:pt>
                <c:pt idx="163">
                  <c:v>0.11961336546179104</c:v>
                </c:pt>
                <c:pt idx="164">
                  <c:v>0.12046440412057964</c:v>
                </c:pt>
                <c:pt idx="165">
                  <c:v>0.12131697019258092</c:v>
                </c:pt>
                <c:pt idx="166">
                  <c:v>0.12217096138188978</c:v>
                </c:pt>
                <c:pt idx="167">
                  <c:v>0.1230262728414178</c:v>
                </c:pt>
                <c:pt idx="168">
                  <c:v>0.12388279713908674</c:v>
                </c:pt>
                <c:pt idx="169">
                  <c:v>0.12474042422402268</c:v>
                </c:pt>
                <c:pt idx="170">
                  <c:v>0.12559904139276667</c:v>
                </c:pt>
                <c:pt idx="171">
                  <c:v>0.12645853325551987</c:v>
                </c:pt>
                <c:pt idx="172">
                  <c:v>0.12731878170244007</c:v>
                </c:pt>
                <c:pt idx="173">
                  <c:v>0.12817966587001023</c:v>
                </c:pt>
                <c:pt idx="174">
                  <c:v>0.12904106210749641</c:v>
                </c:pt>
                <c:pt idx="175">
                  <c:v>0.12990284394351753</c:v>
                </c:pt>
                <c:pt idx="176">
                  <c:v>0.13076488205274642</c:v>
                </c:pt>
                <c:pt idx="177">
                  <c:v>0.13162704422276467</c:v>
                </c:pt>
                <c:pt idx="178">
                  <c:v>0.13248919532109554</c:v>
                </c:pt>
                <c:pt idx="179">
                  <c:v>0.13335119726243594</c:v>
                </c:pt>
                <c:pt idx="180">
                  <c:v>0.13421290897611515</c:v>
                </c:pt>
                <c:pt idx="181">
                  <c:v>0.1350741863738037</c:v>
                </c:pt>
                <c:pt idx="182">
                  <c:v>0.13593488231750092</c:v>
                </c:pt>
                <c:pt idx="183">
                  <c:v>0.13679484658782781</c:v>
                </c:pt>
                <c:pt idx="184">
                  <c:v>0.13765392585265396</c:v>
                </c:pt>
                <c:pt idx="185">
                  <c:v>0.13851196363608972</c:v>
                </c:pt>
                <c:pt idx="186">
                  <c:v>0.13936880028787363</c:v>
                </c:pt>
                <c:pt idx="187">
                  <c:v>0.14022427295318779</c:v>
                </c:pt>
                <c:pt idx="188">
                  <c:v>0.14107821554293501</c:v>
                </c:pt>
                <c:pt idx="189">
                  <c:v>0.14193045870451204</c:v>
                </c:pt>
                <c:pt idx="190">
                  <c:v>0.14278082979311621</c:v>
                </c:pt>
                <c:pt idx="191">
                  <c:v>0.14362915284362185</c:v>
                </c:pt>
                <c:pt idx="192">
                  <c:v>0.14447524854306593</c:v>
                </c:pt>
                <c:pt idx="193">
                  <c:v>0.14531893420378411</c:v>
                </c:pt>
                <c:pt idx="194">
                  <c:v>0.14616002373723863</c:v>
                </c:pt>
                <c:pt idx="195">
                  <c:v>0.14699832762858159</c:v>
                </c:pt>
                <c:pt idx="196">
                  <c:v>0.14783365291199935</c:v>
                </c:pt>
                <c:pt idx="197">
                  <c:v>0.14866580314688546</c:v>
                </c:pt>
                <c:pt idx="198">
                  <c:v>0.14949457839488933</c:v>
                </c:pt>
                <c:pt idx="199">
                  <c:v>0.15031977519789336</c:v>
                </c:pt>
                <c:pt idx="200">
                  <c:v>0.15114118655696993</c:v>
                </c:pt>
                <c:pt idx="201">
                  <c:v>0.1519586019123724</c:v>
                </c:pt>
                <c:pt idx="202">
                  <c:v>0.15277180712461794</c:v>
                </c:pt>
                <c:pt idx="203">
                  <c:v>0.15358058445671943</c:v>
                </c:pt>
                <c:pt idx="204">
                  <c:v>0.15438471255762823</c:v>
                </c:pt>
                <c:pt idx="205">
                  <c:v>0.15518396644695123</c:v>
                </c:pt>
                <c:pt idx="206">
                  <c:v>0.15597811750100604</c:v>
                </c:pt>
                <c:pt idx="207">
                  <c:v>0.15676693344028375</c:v>
                </c:pt>
                <c:pt idx="208">
                  <c:v>0.15755017831838897</c:v>
                </c:pt>
                <c:pt idx="209">
                  <c:v>0.15832761251253025</c:v>
                </c:pt>
                <c:pt idx="210">
                  <c:v>0.15909899271563591</c:v>
                </c:pt>
                <c:pt idx="211">
                  <c:v>0.15986407193017474</c:v>
                </c:pt>
                <c:pt idx="212">
                  <c:v>0.16062259946376181</c:v>
                </c:pt>
                <c:pt idx="213">
                  <c:v>0.16137432092663373</c:v>
                </c:pt>
                <c:pt idx="214">
                  <c:v>0.16211897823108129</c:v>
                </c:pt>
                <c:pt idx="215">
                  <c:v>0.16285630959292813</c:v>
                </c:pt>
                <c:pt idx="216">
                  <c:v>0.1635860495351516</c:v>
                </c:pt>
                <c:pt idx="217">
                  <c:v>0.16430792889373952</c:v>
                </c:pt>
                <c:pt idx="218">
                  <c:v>0.16502167482588612</c:v>
                </c:pt>
                <c:pt idx="219">
                  <c:v>0.16572701082062863</c:v>
                </c:pt>
                <c:pt idx="220">
                  <c:v>0.16642365671203377</c:v>
                </c:pt>
                <c:pt idx="221">
                  <c:v>0.16711132869504455</c:v>
                </c:pt>
                <c:pt idx="222">
                  <c:v>0.1677897393441013</c:v>
                </c:pt>
                <c:pt idx="223">
                  <c:v>0.16845859763465929</c:v>
                </c:pt>
                <c:pt idx="224">
                  <c:v>0.16911760896772193</c:v>
                </c:pt>
                <c:pt idx="225">
                  <c:v>0.16976647519751989</c:v>
                </c:pt>
                <c:pt idx="226">
                  <c:v>0.17040489466246572</c:v>
                </c:pt>
                <c:pt idx="227">
                  <c:v>0.17103256221952098</c:v>
                </c:pt>
                <c:pt idx="228">
                  <c:v>0.17164916928211599</c:v>
                </c:pt>
                <c:pt idx="229">
                  <c:v>0.17225440386176605</c:v>
                </c:pt>
                <c:pt idx="230">
                  <c:v>0.17284795061353564</c:v>
                </c:pt>
                <c:pt idx="231">
                  <c:v>0.17342949088550313</c:v>
                </c:pt>
                <c:pt idx="232">
                  <c:v>0.17399870277238572</c:v>
                </c:pt>
                <c:pt idx="233">
                  <c:v>0.17455526117348977</c:v>
                </c:pt>
                <c:pt idx="234">
                  <c:v>0.17509883785515359</c:v>
                </c:pt>
                <c:pt idx="235">
                  <c:v>0.17562910151785899</c:v>
                </c:pt>
                <c:pt idx="236">
                  <c:v>0.17614571786818933</c:v>
                </c:pt>
                <c:pt idx="237">
                  <c:v>0.17664834969581975</c:v>
                </c:pt>
                <c:pt idx="238">
                  <c:v>0.17713665695572847</c:v>
                </c:pt>
                <c:pt idx="239">
                  <c:v>0.17761029685582574</c:v>
                </c:pt>
                <c:pt idx="240">
                  <c:v>0.17806892395019838</c:v>
                </c:pt>
                <c:pt idx="241">
                  <c:v>0.17851219023817896</c:v>
                </c:pt>
                <c:pt idx="242">
                  <c:v>0.17893974526944775</c:v>
                </c:pt>
                <c:pt idx="243">
                  <c:v>0.1793512362553859</c:v>
                </c:pt>
                <c:pt idx="244">
                  <c:v>0.17974630818690074</c:v>
                </c:pt>
                <c:pt idx="245">
                  <c:v>0.18012460395894986</c:v>
                </c:pt>
                <c:pt idx="246">
                  <c:v>0.18048576450199771</c:v>
                </c:pt>
                <c:pt idx="247">
                  <c:v>0.18082942892063952</c:v>
                </c:pt>
                <c:pt idx="248">
                  <c:v>0.18115523463963681</c:v>
                </c:pt>
                <c:pt idx="249">
                  <c:v>0.18146281755761023</c:v>
                </c:pt>
                <c:pt idx="250">
                  <c:v>0.18175181220864192</c:v>
                </c:pt>
                <c:pt idx="251">
                  <c:v>0.18202185193204293</c:v>
                </c:pt>
                <c:pt idx="252">
                  <c:v>0.1822725690505459</c:v>
                </c:pt>
                <c:pt idx="253">
                  <c:v>0.18250359505718722</c:v>
                </c:pt>
                <c:pt idx="254">
                  <c:v>0.18271456081114609</c:v>
                </c:pt>
                <c:pt idx="255">
                  <c:v>0.18290509674281027</c:v>
                </c:pt>
                <c:pt idx="256">
                  <c:v>0.18307483306834432</c:v>
                </c:pt>
                <c:pt idx="257">
                  <c:v>0.18322340001403284</c:v>
                </c:pt>
                <c:pt idx="258">
                  <c:v>0.18335042805067958</c:v>
                </c:pt>
                <c:pt idx="259">
                  <c:v>0.18345554813833775</c:v>
                </c:pt>
                <c:pt idx="260">
                  <c:v>0.183538391981654</c:v>
                </c:pt>
                <c:pt idx="261">
                  <c:v>0.18359859229610229</c:v>
                </c:pt>
                <c:pt idx="262">
                  <c:v>0.18363578308538836</c:v>
                </c:pt>
                <c:pt idx="263">
                  <c:v>0.18364959993029933</c:v>
                </c:pt>
                <c:pt idx="264">
                  <c:v>0.18363968028927258</c:v>
                </c:pt>
                <c:pt idx="265">
                  <c:v>0.18360566381095442</c:v>
                </c:pt>
                <c:pt idx="266">
                  <c:v>0.1835471926590137</c:v>
                </c:pt>
                <c:pt idx="267">
                  <c:v>0.18346391184946828</c:v>
                </c:pt>
                <c:pt idx="268">
                  <c:v>0.18335546960077792</c:v>
                </c:pt>
                <c:pt idx="269">
                  <c:v>0.18322151769694586</c:v>
                </c:pt>
                <c:pt idx="270">
                  <c:v>0.18306171186386253</c:v>
                </c:pt>
                <c:pt idx="271">
                  <c:v>0.1828757121591128</c:v>
                </c:pt>
                <c:pt idx="272">
                  <c:v>0.18266318337545404</c:v>
                </c:pt>
                <c:pt idx="273">
                  <c:v>0.18242379545815879</c:v>
                </c:pt>
                <c:pt idx="274">
                  <c:v>0.18215722393639713</c:v>
                </c:pt>
                <c:pt idx="275">
                  <c:v>0.18186315036881323</c:v>
                </c:pt>
                <c:pt idx="276">
                  <c:v>0.18154126280343366</c:v>
                </c:pt>
                <c:pt idx="277">
                  <c:v>0.1811912562520156</c:v>
                </c:pt>
                <c:pt idx="278">
                  <c:v>0.1808128331789205</c:v>
                </c:pt>
                <c:pt idx="279">
                  <c:v>0.18040570400456896</c:v>
                </c:pt>
                <c:pt idx="280">
                  <c:v>0.17996958762349927</c:v>
                </c:pt>
                <c:pt idx="281">
                  <c:v>0.17950421193702001</c:v>
                </c:pt>
                <c:pt idx="282">
                  <c:v>0.17900931440040829</c:v>
                </c:pt>
                <c:pt idx="283">
                  <c:v>0.17848464258456162</c:v>
                </c:pt>
                <c:pt idx="284">
                  <c:v>0.17792995475197473</c:v>
                </c:pt>
                <c:pt idx="285">
                  <c:v>0.17734502044685443</c:v>
                </c:pt>
                <c:pt idx="286">
                  <c:v>0.17672962109914445</c:v>
                </c:pt>
                <c:pt idx="287">
                  <c:v>0.17608355064217063</c:v>
                </c:pt>
                <c:pt idx="288">
                  <c:v>0.17540661614356079</c:v>
                </c:pt>
                <c:pt idx="289">
                  <c:v>0.17469863844902916</c:v>
                </c:pt>
                <c:pt idx="290">
                  <c:v>0.17395945283855113</c:v>
                </c:pt>
                <c:pt idx="291">
                  <c:v>0.17318890969437883</c:v>
                </c:pt>
                <c:pt idx="292">
                  <c:v>0.1723868751802772</c:v>
                </c:pt>
                <c:pt idx="293">
                  <c:v>0.17155323193127633</c:v>
                </c:pt>
                <c:pt idx="294">
                  <c:v>0.170687879753155</c:v>
                </c:pt>
                <c:pt idx="295">
                  <c:v>0.16979073633077968</c:v>
                </c:pt>
                <c:pt idx="296">
                  <c:v>0.16886173794433273</c:v>
                </c:pt>
                <c:pt idx="297">
                  <c:v>0.16790084019236232</c:v>
                </c:pt>
                <c:pt idx="298">
                  <c:v>0.16690801872048958</c:v>
                </c:pt>
                <c:pt idx="299">
                  <c:v>0.16588326995450045</c:v>
                </c:pt>
                <c:pt idx="300">
                  <c:v>0.16482661183643754</c:v>
                </c:pt>
                <c:pt idx="301">
                  <c:v>0.16373808456219807</c:v>
                </c:pt>
                <c:pt idx="302">
                  <c:v>0.16261775131902254</c:v>
                </c:pt>
                <c:pt idx="303">
                  <c:v>0.16146569902113908</c:v>
                </c:pt>
                <c:pt idx="304">
                  <c:v>0.16028203904170335</c:v>
                </c:pt>
                <c:pt idx="305">
                  <c:v>0.15906690793904743</c:v>
                </c:pt>
                <c:pt idx="306">
                  <c:v>0.15782046817512135</c:v>
                </c:pt>
                <c:pt idx="307">
                  <c:v>0.15654290882387756</c:v>
                </c:pt>
                <c:pt idx="308">
                  <c:v>0.15523444626721977</c:v>
                </c:pt>
                <c:pt idx="309">
                  <c:v>0.15389532487599741</c:v>
                </c:pt>
                <c:pt idx="310">
                  <c:v>0.15252581767340034</c:v>
                </c:pt>
                <c:pt idx="311">
                  <c:v>0.15112622697797004</c:v>
                </c:pt>
                <c:pt idx="312">
                  <c:v>0.14969688502331308</c:v>
                </c:pt>
                <c:pt idx="313">
                  <c:v>0.14823815455147527</c:v>
                </c:pt>
                <c:pt idx="314">
                  <c:v>0.14675042937680605</c:v>
                </c:pt>
                <c:pt idx="315">
                  <c:v>0.14523413491702483</c:v>
                </c:pt>
                <c:pt idx="316">
                  <c:v>0.14368972868808125</c:v>
                </c:pt>
                <c:pt idx="317">
                  <c:v>0.14211770075929764</c:v>
                </c:pt>
                <c:pt idx="318">
                  <c:v>0.14051857416517685</c:v>
                </c:pt>
                <c:pt idx="319">
                  <c:v>0.13889290527017131</c:v>
                </c:pt>
                <c:pt idx="320">
                  <c:v>0.13724128408262762</c:v>
                </c:pt>
                <c:pt idx="321">
                  <c:v>0.1355643345140557</c:v>
                </c:pt>
                <c:pt idx="322">
                  <c:v>0.13386271457981758</c:v>
                </c:pt>
                <c:pt idx="323">
                  <c:v>0.13213711653729646</c:v>
                </c:pt>
                <c:pt idx="324">
                  <c:v>0.13038826695758432</c:v>
                </c:pt>
                <c:pt idx="325">
                  <c:v>0.12861692672673231</c:v>
                </c:pt>
                <c:pt idx="326">
                  <c:v>0.12682389097262498</c:v>
                </c:pt>
                <c:pt idx="327">
                  <c:v>0.12500998891358686</c:v>
                </c:pt>
                <c:pt idx="328">
                  <c:v>0.12317608362489994</c:v>
                </c:pt>
                <c:pt idx="329">
                  <c:v>0.12132307171950417</c:v>
                </c:pt>
                <c:pt idx="330">
                  <c:v>0.11945188293928048</c:v>
                </c:pt>
                <c:pt idx="331">
                  <c:v>0.11756347965346688</c:v>
                </c:pt>
                <c:pt idx="332">
                  <c:v>0.11565885626094416</c:v>
                </c:pt>
                <c:pt idx="333">
                  <c:v>0.1137390384933465</c:v>
                </c:pt>
                <c:pt idx="334">
                  <c:v>0.11180508261620133</c:v>
                </c:pt>
                <c:pt idx="335">
                  <c:v>0.10985807452559086</c:v>
                </c:pt>
                <c:pt idx="336">
                  <c:v>0.10789912873814765</c:v>
                </c:pt>
                <c:pt idx="337">
                  <c:v>0.10592938727255612</c:v>
                </c:pt>
                <c:pt idx="338">
                  <c:v>0.10395001842112445</c:v>
                </c:pt>
                <c:pt idx="339">
                  <c:v>0.10196221541042298</c:v>
                </c:pt>
                <c:pt idx="340">
                  <c:v>9.9967194950450811E-2</c:v>
                </c:pt>
                <c:pt idx="341">
                  <c:v>9.7966195672296391E-2</c:v>
                </c:pt>
                <c:pt idx="342">
                  <c:v>9.596047645479025E-2</c:v>
                </c:pt>
                <c:pt idx="343">
                  <c:v>9.3951314641221306E-2</c:v>
                </c:pt>
                <c:pt idx="344">
                  <c:v>9.1940004147783652E-2</c:v>
                </c:pt>
                <c:pt idx="345">
                  <c:v>8.9927853466050783E-2</c:v>
                </c:pt>
                <c:pt idx="346">
                  <c:v>8.7916183562426378E-2</c:v>
                </c:pt>
                <c:pt idx="347">
                  <c:v>8.5906325678195131E-2</c:v>
                </c:pt>
                <c:pt idx="348">
                  <c:v>8.389961903449096E-2</c:v>
                </c:pt>
                <c:pt idx="349">
                  <c:v>8.1897408447204501E-2</c:v>
                </c:pt>
                <c:pt idx="350">
                  <c:v>7.9901041857569563E-2</c:v>
                </c:pt>
                <c:pt idx="351">
                  <c:v>7.7911867784883113E-2</c:v>
                </c:pt>
                <c:pt idx="352">
                  <c:v>7.5931232708533344E-2</c:v>
                </c:pt>
                <c:pt idx="353">
                  <c:v>7.3960478387214146E-2</c:v>
                </c:pt>
                <c:pt idx="354">
                  <c:v>7.2000939123899585E-2</c:v>
                </c:pt>
                <c:pt idx="355">
                  <c:v>7.0053938985821226E-2</c:v>
                </c:pt>
                <c:pt idx="356">
                  <c:v>6.8120788989332937E-2</c:v>
                </c:pt>
                <c:pt idx="357">
                  <c:v>6.6202784260152553E-2</c:v>
                </c:pt>
                <c:pt idx="358">
                  <c:v>6.4301201180033032E-2</c:v>
                </c:pt>
                <c:pt idx="359">
                  <c:v>6.241729453142502E-2</c:v>
                </c:pt>
                <c:pt idx="360">
                  <c:v>6.0552294652145212E-2</c:v>
                </c:pt>
                <c:pt idx="361">
                  <c:v>5.8707404612454044E-2</c:v>
                </c:pt>
                <c:pt idx="362">
                  <c:v>5.6883797427257757E-2</c:v>
                </c:pt>
                <c:pt idx="363">
                  <c:v>5.5082613316389653E-2</c:v>
                </c:pt>
                <c:pt idx="364">
                  <c:v>5.3304957026074358E-2</c:v>
                </c:pt>
                <c:pt idx="365">
                  <c:v>5.1551895224742295E-2</c:v>
                </c:pt>
                <c:pt idx="366">
                  <c:v>4.9824453986326851E-2</c:v>
                </c:pt>
                <c:pt idx="367">
                  <c:v>4.8123616374047815E-2</c:v>
                </c:pt>
                <c:pt idx="368">
                  <c:v>4.6450320137448771E-2</c:v>
                </c:pt>
                <c:pt idx="369">
                  <c:v>4.4805455535122829E-2</c:v>
                </c:pt>
                <c:pt idx="370">
                  <c:v>4.3189863295118591E-2</c:v>
                </c:pt>
                <c:pt idx="371">
                  <c:v>4.1604332724475883E-2</c:v>
                </c:pt>
                <c:pt idx="372">
                  <c:v>4.0049599978691744E-2</c:v>
                </c:pt>
                <c:pt idx="373">
                  <c:v>3.8526346501173606E-2</c:v>
                </c:pt>
                <c:pt idx="374">
                  <c:v>3.7035197641891039E-2</c:v>
                </c:pt>
                <c:pt idx="375">
                  <c:v>3.5576721463507217E-2</c:v>
                </c:pt>
                <c:pt idx="376">
                  <c:v>3.4151427742251134E-2</c:v>
                </c:pt>
                <c:pt idx="377">
                  <c:v>3.2759767169699701E-2</c:v>
                </c:pt>
                <c:pt idx="378">
                  <c:v>3.1402130760474038E-2</c:v>
                </c:pt>
                <c:pt idx="379">
                  <c:v>3.0078849469634985E-2</c:v>
                </c:pt>
                <c:pt idx="380">
                  <c:v>2.8790194022292232E-2</c:v>
                </c:pt>
                <c:pt idx="381">
                  <c:v>2.7536374956637525E-2</c:v>
                </c:pt>
                <c:pt idx="382">
                  <c:v>2.6317542880280168E-2</c:v>
                </c:pt>
                <c:pt idx="383">
                  <c:v>2.513378893842283E-2</c:v>
                </c:pt>
                <c:pt idx="384">
                  <c:v>2.3985145491073369E-2</c:v>
                </c:pt>
                <c:pt idx="385">
                  <c:v>2.287158699516182E-2</c:v>
                </c:pt>
                <c:pt idx="386">
                  <c:v>2.1793031086131356E-2</c:v>
                </c:pt>
                <c:pt idx="387">
                  <c:v>2.0749339852313201E-2</c:v>
                </c:pt>
                <c:pt idx="388">
                  <c:v>1.9740321294187027E-2</c:v>
                </c:pt>
                <c:pt idx="389">
                  <c:v>1.8765730959487466E-2</c:v>
                </c:pt>
                <c:pt idx="390">
                  <c:v>1.7825273744049595E-2</c:v>
                </c:pt>
                <c:pt idx="391">
                  <c:v>1.6918605847307262E-2</c:v>
                </c:pt>
                <c:pt idx="392">
                  <c:v>1.6045336870473131E-2</c:v>
                </c:pt>
                <c:pt idx="393">
                  <c:v>1.520503204465006E-2</c:v>
                </c:pt>
                <c:pt idx="394">
                  <c:v>1.439721457545331E-2</c:v>
                </c:pt>
                <c:pt idx="395">
                  <c:v>1.3621368090171655E-2</c:v>
                </c:pt>
                <c:pt idx="396">
                  <c:v>1.2876939173063059E-2</c:v>
                </c:pt>
                <c:pt idx="397">
                  <c:v>1.2163339974073243E-2</c:v>
                </c:pt>
                <c:pt idx="398">
                  <c:v>1.1479950876081658E-2</c:v>
                </c:pt>
                <c:pt idx="399">
                  <c:v>1.0826123205721259E-2</c:v>
                </c:pt>
                <c:pt idx="400">
                  <c:v>1.0201181972881801E-2</c:v>
                </c:pt>
                <c:pt idx="401">
                  <c:v>9.6044286241909593E-3</c:v>
                </c:pt>
                <c:pt idx="402">
                  <c:v>9.0351437960652162E-3</c:v>
                </c:pt>
                <c:pt idx="403">
                  <c:v>8.4925900533317274E-3</c:v>
                </c:pt>
                <c:pt idx="404">
                  <c:v>7.9760145999318334E-3</c:v>
                </c:pt>
                <c:pt idx="405">
                  <c:v>7.4846519488227185E-3</c:v>
                </c:pt>
                <c:pt idx="406">
                  <c:v>7.0177265388840339E-3</c:v>
                </c:pt>
                <c:pt idx="407">
                  <c:v>6.5744552874035331E-3</c:v>
                </c:pt>
                <c:pt idx="408">
                  <c:v>6.154050067548677E-3</c:v>
                </c:pt>
                <c:pt idx="409">
                  <c:v>5.7557201011196784E-3</c:v>
                </c:pt>
                <c:pt idx="410">
                  <c:v>5.3786742578133609E-3</c:v>
                </c:pt>
                <c:pt idx="411">
                  <c:v>5.0221232531938581E-3</c:v>
                </c:pt>
                <c:pt idx="412">
                  <c:v>4.6852817385570691E-3</c:v>
                </c:pt>
                <c:pt idx="413">
                  <c:v>4.3673702768784219E-3</c:v>
                </c:pt>
                <c:pt idx="414">
                  <c:v>4.0676172000384987E-3</c:v>
                </c:pt>
                <c:pt idx="415">
                  <c:v>3.7852603435182411E-3</c:v>
                </c:pt>
                <c:pt idx="416">
                  <c:v>3.519548655735818E-3</c:v>
                </c:pt>
                <c:pt idx="417">
                  <c:v>3.2697436801516415E-3</c:v>
                </c:pt>
                <c:pt idx="418">
                  <c:v>3.0351209091891589E-3</c:v>
                </c:pt>
                <c:pt idx="419">
                  <c:v>2.8149710098993685E-3</c:v>
                </c:pt>
                <c:pt idx="420">
                  <c:v>2.6086009221306791E-3</c:v>
                </c:pt>
                <c:pt idx="421">
                  <c:v>2.4153348307467E-3</c:v>
                </c:pt>
                <c:pt idx="422">
                  <c:v>2.2345150141595909E-3</c:v>
                </c:pt>
                <c:pt idx="423">
                  <c:v>2.0655025721106708E-3</c:v>
                </c:pt>
                <c:pt idx="424">
                  <c:v>1.9076780362316395E-3</c:v>
                </c:pt>
                <c:pt idx="425">
                  <c:v>1.7604418674566193E-3</c:v>
                </c:pt>
                <c:pt idx="426">
                  <c:v>1.6232148448264217E-3</c:v>
                </c:pt>
                <c:pt idx="427">
                  <c:v>1.4954383506319525E-3</c:v>
                </c:pt>
                <c:pt idx="428">
                  <c:v>1.3765745571839587E-3</c:v>
                </c:pt>
                <c:pt idx="429">
                  <c:v>1.2661065207726081E-3</c:v>
                </c:pt>
                <c:pt idx="430">
                  <c:v>1.1635381885946815E-3</c:v>
                </c:pt>
                <c:pt idx="431">
                  <c:v>1.0683943245807855E-3</c:v>
                </c:pt>
                <c:pt idx="432">
                  <c:v>9.8022036015265419E-4</c:v>
                </c:pt>
                <c:pt idx="433">
                  <c:v>8.9858217598508695E-4</c:v>
                </c:pt>
                <c:pt idx="434">
                  <c:v>8.2306582084115221E-4</c:v>
                </c:pt>
                <c:pt idx="435">
                  <c:v>7.5327717349781193E-4</c:v>
                </c:pt>
                <c:pt idx="436">
                  <c:v>6.8884155368515679E-4</c:v>
                </c:pt>
                <c:pt idx="437">
                  <c:v>6.294032878309539E-4</c:v>
                </c:pt>
                <c:pt idx="438">
                  <c:v>5.7462523523681705E-4</c:v>
                </c:pt>
                <c:pt idx="439">
                  <c:v>5.241882801176658E-4</c:v>
                </c:pt>
                <c:pt idx="440">
                  <c:v>4.7779079471610989E-4</c:v>
                </c:pt>
                <c:pt idx="441">
                  <c:v>4.351480784622765E-4</c:v>
                </c:pt>
                <c:pt idx="442">
                  <c:v>3.9599177789118723E-4</c:v>
                </c:pt>
                <c:pt idx="443">
                  <c:v>3.600692917579626E-4</c:v>
                </c:pt>
                <c:pt idx="444">
                  <c:v>3.2714316550939054E-4</c:v>
                </c:pt>
                <c:pt idx="445">
                  <c:v>2.9699047898215213E-4</c:v>
                </c:pt>
                <c:pt idx="446">
                  <c:v>2.6940223090630842E-4</c:v>
                </c:pt>
                <c:pt idx="447">
                  <c:v>2.4418272350043861E-4</c:v>
                </c:pt>
                <c:pt idx="448">
                  <c:v>2.2114895015460658E-4</c:v>
                </c:pt>
                <c:pt idx="449">
                  <c:v>2.0012998891151798E-4</c:v>
                </c:pt>
                <c:pt idx="450">
                  <c:v>1.8096640417680453E-4</c:v>
                </c:pt>
                <c:pt idx="451">
                  <c:v>1.6350965881819428E-4</c:v>
                </c:pt>
                <c:pt idx="452">
                  <c:v>1.4762153855189754E-4</c:v>
                </c:pt>
                <c:pt idx="453">
                  <c:v>1.3317359026413124E-4</c:v>
                </c:pt>
                <c:pt idx="454">
                  <c:v>1.2004657567742635E-4</c:v>
                </c:pt>
                <c:pt idx="455">
                  <c:v>1.0812994154597768E-4</c:v>
                </c:pt>
                <c:pt idx="456">
                  <c:v>9.73213073524425E-5</c:v>
                </c:pt>
                <c:pt idx="457">
                  <c:v>8.7525971280713193E-5</c:v>
                </c:pt>
                <c:pt idx="458">
                  <c:v>7.8656435055465002E-5</c:v>
                </c:pt>
                <c:pt idx="459">
                  <c:v>7.0631948069846989E-5</c:v>
                </c:pt>
                <c:pt idx="460">
                  <c:v>6.3378071067452354E-5</c:v>
                </c:pt>
                <c:pt idx="461">
                  <c:v>5.6826259503443935E-5</c:v>
                </c:pt>
                <c:pt idx="462">
                  <c:v>5.0913466582184806E-5</c:v>
                </c:pt>
                <c:pt idx="463">
                  <c:v>4.5581765854457044E-5</c:v>
                </c:pt>
                <c:pt idx="464">
                  <c:v>4.0777993155890914E-5</c:v>
                </c:pt>
                <c:pt idx="465">
                  <c:v>3.6453407579026984E-5</c:v>
                </c:pt>
                <c:pt idx="466">
                  <c:v>3.2563371093852092E-5</c:v>
                </c:pt>
                <c:pt idx="467">
                  <c:v>2.9067046365084391E-5</c:v>
                </c:pt>
                <c:pt idx="468">
                  <c:v>2.5927112258213871E-5</c:v>
                </c:pt>
                <c:pt idx="469">
                  <c:v>2.3109496479671565E-5</c:v>
                </c:pt>
                <c:pt idx="470">
                  <c:v>2.0583124758774247E-5</c:v>
                </c:pt>
                <c:pt idx="471">
                  <c:v>1.8319685949581718E-5</c:v>
                </c:pt>
                <c:pt idx="472">
                  <c:v>1.6293412408804279E-5</c:v>
                </c:pt>
                <c:pt idx="473">
                  <c:v>1.448087499072684E-5</c:v>
                </c:pt>
                <c:pt idx="474">
                  <c:v>1.2860791991105634E-5</c:v>
                </c:pt>
                <c:pt idx="475">
                  <c:v>1.1413851368500879E-5</c:v>
                </c:pt>
                <c:pt idx="476">
                  <c:v>1.0122545572912897E-5</c:v>
                </c:pt>
                <c:pt idx="477">
                  <c:v>8.9710183173134162E-6</c:v>
                </c:pt>
                <c:pt idx="478">
                  <c:v>7.9449226371401592E-6</c:v>
                </c:pt>
                <c:pt idx="479">
                  <c:v>7.0312895955432907E-6</c:v>
                </c:pt>
                <c:pt idx="480">
                  <c:v>6.2184070076410347E-6</c:v>
                </c:pt>
                <c:pt idx="481">
                  <c:v>5.4957075748152797E-6</c:v>
                </c:pt>
                <c:pt idx="482">
                  <c:v>4.8536658397350697E-6</c:v>
                </c:pt>
                <c:pt idx="483">
                  <c:v>4.2837033939620542E-6</c:v>
                </c:pt>
                <c:pt idx="484">
                  <c:v>3.7781017923154779E-6</c:v>
                </c:pt>
                <c:pt idx="485">
                  <c:v>3.3299226513465176E-6</c:v>
                </c:pt>
                <c:pt idx="486">
                  <c:v>2.9329344330112865E-6</c:v>
                </c:pt>
                <c:pt idx="487">
                  <c:v>2.5815454386868883E-6</c:v>
                </c:pt>
                <c:pt idx="488">
                  <c:v>2.270742562826601E-6</c:v>
                </c:pt>
                <c:pt idx="489">
                  <c:v>1.9960353796057376E-6</c:v>
                </c:pt>
                <c:pt idx="490">
                  <c:v>1.7534051596989695E-6</c:v>
                </c:pt>
                <c:pt idx="491">
                  <c:v>1.5392584377121958E-6</c:v>
                </c:pt>
                <c:pt idx="492">
                  <c:v>1.350384773643608E-6</c:v>
                </c:pt>
                <c:pt idx="493">
                  <c:v>1.1839183739707498E-6</c:v>
                </c:pt>
                <c:pt idx="494">
                  <c:v>1.037303259467691E-6</c:v>
                </c:pt>
                <c:pt idx="495">
                  <c:v>9.0826168758692214E-7</c:v>
                </c:pt>
                <c:pt idx="496">
                  <c:v>7.9476555714061551E-7</c:v>
                </c:pt>
                <c:pt idx="497">
                  <c:v>6.9501054205112186E-7</c:v>
                </c:pt>
                <c:pt idx="498">
                  <c:v>6.0739271908560036E-7</c:v>
                </c:pt>
                <c:pt idx="499">
                  <c:v>5.3048747173030452E-7</c:v>
                </c:pt>
                <c:pt idx="500">
                  <c:v>4.6303046869281857E-7</c:v>
                </c:pt>
                <c:pt idx="501">
                  <c:v>4.0390053094798093E-7</c:v>
                </c:pt>
                <c:pt idx="502">
                  <c:v>3.5210421577686116E-7</c:v>
                </c:pt>
                <c:pt idx="503">
                  <c:v>3.0676195990382835E-7</c:v>
                </c:pt>
                <c:pt idx="504">
                  <c:v>2.670956366361669E-7</c:v>
                </c:pt>
                <c:pt idx="505">
                  <c:v>2.3241739387910024E-7</c:v>
                </c:pt>
                <c:pt idx="506">
                  <c:v>2.0211965106528786E-7</c:v>
                </c:pt>
                <c:pt idx="507">
                  <c:v>1.7566614343278502E-7</c:v>
                </c:pt>
                <c:pt idx="508">
                  <c:v>1.5258391174232811E-7</c:v>
                </c:pt>
                <c:pt idx="509">
                  <c:v>1.3245614447777084E-7</c:v>
                </c:pt>
                <c:pt idx="510">
                  <c:v>1.1491578785774556E-7</c:v>
                </c:pt>
                <c:pt idx="511">
                  <c:v>9.9639846637676719E-8</c:v>
                </c:pt>
                <c:pt idx="512">
                  <c:v>8.6344305734503512E-8</c:v>
                </c:pt>
                <c:pt idx="513">
                  <c:v>7.4779609197181683E-8</c:v>
                </c:pt>
                <c:pt idx="514">
                  <c:v>6.4726639008735142E-8</c:v>
                </c:pt>
                <c:pt idx="515">
                  <c:v>5.5993141674082715E-8</c:v>
                </c:pt>
                <c:pt idx="516">
                  <c:v>4.8410555554942122E-8</c:v>
                </c:pt>
                <c:pt idx="517">
                  <c:v>4.1831196490360491E-8</c:v>
                </c:pt>
                <c:pt idx="518">
                  <c:v>3.6125763419362236E-8</c:v>
                </c:pt>
                <c:pt idx="519">
                  <c:v>3.1181129529782538E-8</c:v>
                </c:pt>
                <c:pt idx="520">
                  <c:v>2.6898387922430812E-8</c:v>
                </c:pt>
                <c:pt idx="521">
                  <c:v>2.3191123928399129E-8</c:v>
                </c:pt>
                <c:pt idx="522">
                  <c:v>1.9983889074584844E-8</c:v>
                </c:pt>
                <c:pt idx="523">
                  <c:v>1.7210854281631398E-8</c:v>
                </c:pt>
                <c:pt idx="524">
                  <c:v>1.4814622221545685E-8</c:v>
                </c:pt>
                <c:pt idx="525">
                  <c:v>1.2745180879752719E-8</c:v>
                </c:pt>
                <c:pt idx="526">
                  <c:v>1.0958982277585386E-8</c:v>
                </c:pt>
                <c:pt idx="527">
                  <c:v>9.4181320339972103E-9</c:v>
                </c:pt>
                <c:pt idx="528">
                  <c:v>8.0896769963292384E-9</c:v>
                </c:pt>
                <c:pt idx="529">
                  <c:v>6.9449795646250433E-9</c:v>
                </c:pt>
                <c:pt idx="530">
                  <c:v>5.9591685865342215E-9</c:v>
                </c:pt>
                <c:pt idx="531">
                  <c:v>5.1106578234300475E-9</c:v>
                </c:pt>
                <c:pt idx="532">
                  <c:v>4.3807239950736938E-9</c:v>
                </c:pt>
                <c:pt idx="533">
                  <c:v>3.7531373111288124E-9</c:v>
                </c:pt>
                <c:pt idx="534">
                  <c:v>3.2138382032498607E-9</c:v>
                </c:pt>
                <c:pt idx="535">
                  <c:v>2.7506546906724038E-9</c:v>
                </c:pt>
                <c:pt idx="536">
                  <c:v>2.3530554537483465E-9</c:v>
                </c:pt>
                <c:pt idx="537">
                  <c:v>2.0119342614792244E-9</c:v>
                </c:pt>
                <c:pt idx="538">
                  <c:v>1.7194219078667745E-9</c:v>
                </c:pt>
                <c:pt idx="539">
                  <c:v>1.4687222642760355E-9</c:v>
                </c:pt>
                <c:pt idx="540">
                  <c:v>1.2539694568163601E-9</c:v>
                </c:pt>
                <c:pt idx="541">
                  <c:v>1.0701035342845944E-9</c:v>
                </c:pt>
                <c:pt idx="542">
                  <c:v>9.1276230826625768E-10</c:v>
                </c:pt>
                <c:pt idx="543">
                  <c:v>7.7818732687647334E-10</c:v>
                </c:pt>
                <c:pt idx="544">
                  <c:v>6.6314219123760001E-10</c:v>
                </c:pt>
                <c:pt idx="545">
                  <c:v>5.6484164264917914E-10</c:v>
                </c:pt>
                <c:pt idx="546">
                  <c:v>4.8089004166140421E-10</c:v>
                </c:pt>
                <c:pt idx="547">
                  <c:v>4.0922803075380856E-10</c:v>
                </c:pt>
                <c:pt idx="548">
                  <c:v>3.4808632258700093E-10</c:v>
                </c:pt>
                <c:pt idx="549">
                  <c:v>2.9594568811837021E-10</c:v>
                </c:pt>
                <c:pt idx="550">
                  <c:v>2.5150233528801299E-10</c:v>
                </c:pt>
                <c:pt idx="551">
                  <c:v>2.136379713120437E-10</c:v>
                </c:pt>
                <c:pt idx="552">
                  <c:v>1.8139393149090234E-10</c:v>
                </c:pt>
                <c:pt idx="553">
                  <c:v>1.5394883630062923E-10</c:v>
                </c:pt>
                <c:pt idx="554">
                  <c:v>1.3059930767326865E-10</c:v>
                </c:pt>
                <c:pt idx="555">
                  <c:v>1.1074333593769909E-10</c:v>
                </c:pt>
                <c:pt idx="556">
                  <c:v>9.3865941902004383E-11</c:v>
                </c:pt>
                <c:pt idx="557">
                  <c:v>7.9526824917491647E-11</c:v>
                </c:pt>
                <c:pt idx="558">
                  <c:v>6.734972827442777E-11</c:v>
                </c:pt>
                <c:pt idx="559">
                  <c:v>5.7013288649273259E-11</c:v>
                </c:pt>
                <c:pt idx="560">
                  <c:v>4.8243167181120338E-11</c:v>
                </c:pt>
                <c:pt idx="561">
                  <c:v>4.0805286654747865E-11</c:v>
                </c:pt>
                <c:pt idx="562">
                  <c:v>3.4500022699326365E-11</c:v>
                </c:pt>
                <c:pt idx="563">
                  <c:v>2.9157217306462121E-11</c:v>
                </c:pt>
                <c:pt idx="564">
                  <c:v>2.4631900709096856E-11</c:v>
                </c:pt>
                <c:pt idx="565">
                  <c:v>2.0800623078395464E-11</c:v>
                </c:pt>
                <c:pt idx="566">
                  <c:v>1.755831088325662E-11</c:v>
                </c:pt>
                <c:pt idx="567">
                  <c:v>1.4815574374525191E-11</c:v>
                </c:pt>
                <c:pt idx="568">
                  <c:v>1.2496402730405964E-11</c:v>
                </c:pt>
                <c:pt idx="569">
                  <c:v>1.0536192129332953E-11</c:v>
                </c:pt>
                <c:pt idx="570">
                  <c:v>8.8800595759671912E-12</c:v>
                </c:pt>
                <c:pt idx="571">
                  <c:v>7.4814018472444023E-12</c:v>
                </c:pt>
                <c:pt idx="572">
                  <c:v>6.300664581710023E-12</c:v>
                </c:pt>
                <c:pt idx="573">
                  <c:v>5.3042914231567454E-12</c:v>
                </c:pt>
                <c:pt idx="574">
                  <c:v>4.4638273502872555E-12</c:v>
                </c:pt>
                <c:pt idx="575">
                  <c:v>3.7551539664369795E-12</c:v>
                </c:pt>
                <c:pt idx="576">
                  <c:v>3.1578376644029884E-12</c:v>
                </c:pt>
                <c:pt idx="577">
                  <c:v>2.6545742884096338E-12</c:v>
                </c:pt>
                <c:pt idx="578">
                  <c:v>2.2307162465954533E-12</c:v>
                </c:pt>
                <c:pt idx="579">
                  <c:v>1.8738700340091815E-12</c:v>
                </c:pt>
                <c:pt idx="580">
                  <c:v>1.5735538520539366E-12</c:v>
                </c:pt>
                <c:pt idx="581">
                  <c:v>1.3209064939552018E-12</c:v>
                </c:pt>
                <c:pt idx="582">
                  <c:v>1.1084399403611412E-12</c:v>
                </c:pt>
                <c:pt idx="583">
                  <c:v>9.2982920341832068E-13</c:v>
                </c:pt>
                <c:pt idx="584">
                  <c:v>7.7973389652240021E-13</c:v>
                </c:pt>
                <c:pt idx="585">
                  <c:v>6.5364681200415614E-13</c:v>
                </c:pt>
                <c:pt idx="586">
                  <c:v>5.4776547893203587E-13</c:v>
                </c:pt>
                <c:pt idx="587">
                  <c:v>4.5888326410267175E-13</c:v>
                </c:pt>
                <c:pt idx="588">
                  <c:v>3.8429708507428944E-13</c:v>
                </c:pt>
                <c:pt idx="589">
                  <c:v>3.2172923678397097E-13</c:v>
                </c:pt>
                <c:pt idx="590">
                  <c:v>2.6926120322040471E-13</c:v>
                </c:pt>
                <c:pt idx="591">
                  <c:v>2.2527764173270124E-13</c:v>
                </c:pt>
                <c:pt idx="592">
                  <c:v>1.884189975141527E-13</c:v>
                </c:pt>
                <c:pt idx="593">
                  <c:v>1.5754143621925102E-13</c:v>
                </c:pt>
                <c:pt idx="594">
                  <c:v>1.3168297923678797E-13</c:v>
                </c:pt>
                <c:pt idx="595">
                  <c:v>1.1003489373302398E-13</c:v>
                </c:pt>
                <c:pt idx="596">
                  <c:v>9.1917532389950244E-14</c:v>
                </c:pt>
                <c:pt idx="597">
                  <c:v>7.6759939395232716E-14</c:v>
                </c:pt>
                <c:pt idx="598">
                  <c:v>6.4082642777678916E-14</c:v>
                </c:pt>
                <c:pt idx="599">
                  <c:v>5.3483141270441933E-14</c:v>
                </c:pt>
                <c:pt idx="600">
                  <c:v>4.4623668791842325E-14</c:v>
                </c:pt>
                <c:pt idx="601">
                  <c:v>3.7220883297819519E-14</c:v>
                </c:pt>
                <c:pt idx="602">
                  <c:v>3.1037180842983828E-14</c:v>
                </c:pt>
                <c:pt idx="603">
                  <c:v>2.5873381607015067E-14</c:v>
                </c:pt>
                <c:pt idx="604">
                  <c:v>2.1562573612142496E-14</c:v>
                </c:pt>
                <c:pt idx="605">
                  <c:v>1.7964932912740929E-14</c:v>
                </c:pt>
                <c:pt idx="606">
                  <c:v>1.4963367062231258E-14</c:v>
                </c:pt>
                <c:pt idx="607">
                  <c:v>1.2459852410781666E-14</c:v>
                </c:pt>
                <c:pt idx="608">
                  <c:v>1.0372355902041218E-14</c:v>
                </c:pt>
                <c:pt idx="609">
                  <c:v>8.6322490664150034E-15</c:v>
                </c:pt>
                <c:pt idx="610">
                  <c:v>7.1821363188819753E-15</c:v>
                </c:pt>
                <c:pt idx="611">
                  <c:v>5.974031857975597E-15</c:v>
                </c:pt>
                <c:pt idx="612">
                  <c:v>4.9678297673082979E-15</c:v>
                </c:pt>
                <c:pt idx="613">
                  <c:v>4.1300206291036267E-15</c:v>
                </c:pt>
                <c:pt idx="614">
                  <c:v>3.4326153147426702E-15</c:v>
                </c:pt>
                <c:pt idx="615">
                  <c:v>2.8522428276342155E-15</c:v>
                </c:pt>
                <c:pt idx="616">
                  <c:v>2.3693943148450867E-15</c:v>
                </c:pt>
                <c:pt idx="617">
                  <c:v>1.9677897851726718E-15</c:v>
                </c:pt>
                <c:pt idx="618">
                  <c:v>1.6338477994032805E-15</c:v>
                </c:pt>
                <c:pt idx="619">
                  <c:v>1.3562415406737267E-15</c:v>
                </c:pt>
                <c:pt idx="620">
                  <c:v>1.1255273201732868E-15</c:v>
                </c:pt>
                <c:pt idx="621">
                  <c:v>9.3383380285380287E-16</c:v>
                </c:pt>
                <c:pt idx="622">
                  <c:v>7.7460211453719722E-16</c:v>
                </c:pt>
                <c:pt idx="623">
                  <c:v>6.423685710523353E-16</c:v>
                </c:pt>
                <c:pt idx="624">
                  <c:v>5.3258309831962185E-16</c:v>
                </c:pt>
                <c:pt idx="625">
                  <c:v>4.4145752915977817E-16</c:v>
                </c:pt>
                <c:pt idx="626">
                  <c:v>3.658389012460621E-16</c:v>
                </c:pt>
                <c:pt idx="627">
                  <c:v>3.0310366922442609E-16</c:v>
                </c:pt>
                <c:pt idx="628">
                  <c:v>2.5106940629299934E-16</c:v>
                </c:pt>
                <c:pt idx="629">
                  <c:v>2.0792112650585304E-16</c:v>
                </c:pt>
                <c:pt idx="630">
                  <c:v>1.7214982561990544E-16</c:v>
                </c:pt>
                <c:pt idx="631">
                  <c:v>1.4250122968175847E-16</c:v>
                </c:pt>
                <c:pt idx="632">
                  <c:v>1.1793306873645394E-16</c:v>
                </c:pt>
                <c:pt idx="633">
                  <c:v>9.7579468144374051E-17</c:v>
                </c:pt>
                <c:pt idx="634">
                  <c:v>8.0721280512894643E-17</c:v>
                </c:pt>
                <c:pt idx="635">
                  <c:v>6.6761374339829411E-17</c:v>
                </c:pt>
                <c:pt idx="636">
                  <c:v>5.5204057154467724E-17</c:v>
                </c:pt>
                <c:pt idx="637">
                  <c:v>4.5637946279379239E-17</c:v>
                </c:pt>
                <c:pt idx="638">
                  <c:v>3.7721713585305477E-17</c:v>
                </c:pt>
                <c:pt idx="639">
                  <c:v>3.1172225338700865E-17</c:v>
                </c:pt>
                <c:pt idx="640">
                  <c:v>2.5754677453933085E-17</c:v>
                </c:pt>
                <c:pt idx="641">
                  <c:v>2.1274392675662606E-17</c:v>
                </c:pt>
                <c:pt idx="642">
                  <c:v>1.7570001547865648E-17</c:v>
                </c:pt>
                <c:pt idx="643">
                  <c:v>1.4507775247084687E-17</c:v>
                </c:pt>
                <c:pt idx="644">
                  <c:v>1.1976916956142573E-17</c:v>
                </c:pt>
                <c:pt idx="645">
                  <c:v>9.8856506777674615E-18</c:v>
                </c:pt>
                <c:pt idx="646">
                  <c:v>8.1579732797407406E-18</c:v>
                </c:pt>
                <c:pt idx="647">
                  <c:v>6.7309579986360745E-18</c:v>
                </c:pt>
                <c:pt idx="648">
                  <c:v>5.5525163418037399E-18</c:v>
                </c:pt>
                <c:pt idx="649">
                  <c:v>4.5795409288795234E-18</c:v>
                </c:pt>
                <c:pt idx="650">
                  <c:v>3.7763648186194156E-18</c:v>
                </c:pt>
                <c:pt idx="651">
                  <c:v>3.1134837031427306E-18</c:v>
                </c:pt>
                <c:pt idx="652">
                  <c:v>2.5664963785706601E-18</c:v>
                </c:pt>
                <c:pt idx="653">
                  <c:v>2.1152264182858122E-18</c:v>
                </c:pt>
                <c:pt idx="654">
                  <c:v>1.7429942336514525E-18</c:v>
                </c:pt>
                <c:pt idx="655">
                  <c:v>1.4360139157636736E-18</c:v>
                </c:pt>
                <c:pt idx="656">
                  <c:v>1.1828935859947492E-18</c:v>
                </c:pt>
                <c:pt idx="657">
                  <c:v>9.7422158820080957E-19</c:v>
                </c:pt>
                <c:pt idx="658">
                  <c:v>8.0222385347477094E-19</c:v>
                </c:pt>
                <c:pt idx="659">
                  <c:v>6.6048026079954593E-19</c:v>
                </c:pt>
                <c:pt idx="660">
                  <c:v>5.4368988842304028E-19</c:v>
                </c:pt>
                <c:pt idx="661">
                  <c:v>4.4747677205437173E-19</c:v>
                </c:pt>
                <c:pt idx="662">
                  <c:v>3.6822921576161071E-19</c:v>
                </c:pt>
                <c:pt idx="663">
                  <c:v>3.0296688885861954E-19</c:v>
                </c:pt>
                <c:pt idx="664">
                  <c:v>2.4923092788570505E-19</c:v>
                </c:pt>
                <c:pt idx="665">
                  <c:v>2.0499308104893885E-19</c:v>
                </c:pt>
                <c:pt idx="666">
                  <c:v>1.6858061149708578E-19</c:v>
                </c:pt>
                <c:pt idx="667">
                  <c:v>1.3861423911134027E-19</c:v>
                </c:pt>
                <c:pt idx="668">
                  <c:v>1.139568676833164E-19</c:v>
                </c:pt>
                <c:pt idx="669">
                  <c:v>9.3671231763654797E-20</c:v>
                </c:pt>
                <c:pt idx="670">
                  <c:v>7.6984918595860205E-20</c:v>
                </c:pt>
                <c:pt idx="671">
                  <c:v>6.3261486721634555E-20</c:v>
                </c:pt>
                <c:pt idx="672">
                  <c:v>5.197662336777531E-20</c:v>
                </c:pt>
                <c:pt idx="673">
                  <c:v>4.269846542232686E-20</c:v>
                </c:pt>
                <c:pt idx="674">
                  <c:v>3.5071360096004091E-20</c:v>
                </c:pt>
                <c:pt idx="675">
                  <c:v>2.8802466649466827E-20</c:v>
                </c:pt>
                <c:pt idx="676">
                  <c:v>2.3650704261707569E-20</c:v>
                </c:pt>
                <c:pt idx="677">
                  <c:v>1.9417636945553143E-20</c:v>
                </c:pt>
                <c:pt idx="678">
                  <c:v>1.5939957428829159E-20</c:v>
                </c:pt>
                <c:pt idx="679">
                  <c:v>1.3083290664193495E-20</c:v>
                </c:pt>
                <c:pt idx="680">
                  <c:v>1.0737086219445036E-20</c:v>
                </c:pt>
                <c:pt idx="681">
                  <c:v>8.8104089722081562E-21</c:v>
                </c:pt>
                <c:pt idx="682">
                  <c:v>7.2284707466366495E-21</c:v>
                </c:pt>
                <c:pt idx="683">
                  <c:v>5.9297729791414242E-21</c:v>
                </c:pt>
                <c:pt idx="684">
                  <c:v>4.863753184244517E-21</c:v>
                </c:pt>
                <c:pt idx="685">
                  <c:v>3.9888467313728635E-21</c:v>
                </c:pt>
                <c:pt idx="686">
                  <c:v>3.2708909231077689E-21</c:v>
                </c:pt>
                <c:pt idx="687">
                  <c:v>2.6818111485300773E-21</c:v>
                </c:pt>
                <c:pt idx="688">
                  <c:v>2.198539439808817E-21</c:v>
                </c:pt>
                <c:pt idx="689">
                  <c:v>1.8021244728727613E-21</c:v>
                </c:pt>
                <c:pt idx="690">
                  <c:v>1.4769992439578698E-21</c:v>
                </c:pt>
                <c:pt idx="691">
                  <c:v>1.2103785869953421E-21</c:v>
                </c:pt>
                <c:pt idx="692">
                  <c:v>9.9176359241541931E-22</c:v>
                </c:pt>
                <c:pt idx="693">
                  <c:v>8.1253402532393871E-22</c:v>
                </c:pt>
                <c:pt idx="694">
                  <c:v>6.6561317104584504E-22</c:v>
                </c:pt>
                <c:pt idx="695">
                  <c:v>5.4519228149523733E-22</c:v>
                </c:pt>
                <c:pt idx="696">
                  <c:v>4.4650405916735319E-22</c:v>
                </c:pt>
                <c:pt idx="697">
                  <c:v>3.6563648103445964E-22</c:v>
                </c:pt>
                <c:pt idx="698">
                  <c:v>2.9937980190798295E-22</c:v>
                </c:pt>
                <c:pt idx="699">
                  <c:v>2.4510084339074959E-22</c:v>
                </c:pt>
                <c:pt idx="700">
                  <c:v>2.0063971792039278E-22</c:v>
                </c:pt>
                <c:pt idx="701">
                  <c:v>1.642249967362409E-22</c:v>
                </c:pt>
                <c:pt idx="702">
                  <c:v>1.3440403824512519E-22</c:v>
                </c:pt>
                <c:pt idx="703">
                  <c:v>1.0998577587067436E-22</c:v>
                </c:pt>
                <c:pt idx="704">
                  <c:v>8.9993744086370916E-23</c:v>
                </c:pt>
                <c:pt idx="705">
                  <c:v>7.3627516058238941E-23</c:v>
                </c:pt>
                <c:pt idx="706">
                  <c:v>6.0231051155868924E-23</c:v>
                </c:pt>
                <c:pt idx="707">
                  <c:v>4.9266717854505786E-23</c:v>
                </c:pt>
                <c:pt idx="708">
                  <c:v>4.0293977395726913E-23</c:v>
                </c:pt>
                <c:pt idx="709">
                  <c:v>3.2951894415809719E-23</c:v>
                </c:pt>
                <c:pt idx="710">
                  <c:v>2.6944789446231648E-23</c:v>
                </c:pt>
                <c:pt idx="711">
                  <c:v>2.2030470472024461E-23</c:v>
                </c:pt>
                <c:pt idx="712">
                  <c:v>1.8010581245745017E-23</c:v>
                </c:pt>
                <c:pt idx="713">
                  <c:v>1.4722686679461699E-23</c:v>
                </c:pt>
                <c:pt idx="714">
                  <c:v>1.2033783541101874E-23</c:v>
                </c:pt>
                <c:pt idx="715">
                  <c:v>9.8349804756554067E-24</c:v>
                </c:pt>
                <c:pt idx="716">
                  <c:v>8.0371372130760714E-24</c:v>
                </c:pt>
                <c:pt idx="717">
                  <c:v>6.5672904832832899E-24</c:v>
                </c:pt>
                <c:pt idx="718">
                  <c:v>5.36572508519786E-24</c:v>
                </c:pt>
                <c:pt idx="719">
                  <c:v>4.3835739561589246E-24</c:v>
                </c:pt>
                <c:pt idx="720">
                  <c:v>3.5808519446649829E-24</c:v>
                </c:pt>
                <c:pt idx="721">
                  <c:v>2.9248451083566097E-24</c:v>
                </c:pt>
                <c:pt idx="722">
                  <c:v>2.3887914147567732E-24</c:v>
                </c:pt>
                <c:pt idx="723">
                  <c:v>1.9508002563989472E-24</c:v>
                </c:pt>
                <c:pt idx="724">
                  <c:v>1.5929676575754279E-24</c:v>
                </c:pt>
                <c:pt idx="725">
                  <c:v>1.3006518165935987E-24</c:v>
                </c:pt>
                <c:pt idx="726">
                  <c:v>1.0618799985297012E-24</c:v>
                </c:pt>
                <c:pt idx="727">
                  <c:v>8.6686302065028511E-25</c:v>
                </c:pt>
                <c:pt idx="728">
                  <c:v>7.0759785839385594E-25</c:v>
                </c:pt>
                <c:pt idx="729">
                  <c:v>5.7754241572469408E-25</c:v>
                </c:pt>
                <c:pt idx="730">
                  <c:v>4.7134938525920128E-25</c:v>
                </c:pt>
                <c:pt idx="731">
                  <c:v>3.8464848709972591E-25</c:v>
                </c:pt>
                <c:pt idx="732">
                  <c:v>3.13868311950948E-25</c:v>
                </c:pt>
                <c:pt idx="733">
                  <c:v>2.5609058178513734E-25</c:v>
                </c:pt>
                <c:pt idx="734">
                  <c:v>2.0893094242270226E-25</c:v>
                </c:pt>
                <c:pt idx="735">
                  <c:v>1.704414684838995E-25</c:v>
                </c:pt>
                <c:pt idx="736">
                  <c:v>1.3903093457528621E-25</c:v>
                </c:pt>
                <c:pt idx="737">
                  <c:v>1.1339962220636449E-25</c:v>
                </c:pt>
                <c:pt idx="738">
                  <c:v>9.2486017951803297E-26</c:v>
                </c:pt>
                <c:pt idx="739">
                  <c:v>7.5423238496304439E-26</c:v>
                </c:pt>
                <c:pt idx="740">
                  <c:v>6.1503411181170973E-26</c:v>
                </c:pt>
                <c:pt idx="741">
                  <c:v>5.0148560640364253E-26</c:v>
                </c:pt>
                <c:pt idx="742">
                  <c:v>4.0886815549749145E-26</c:v>
                </c:pt>
                <c:pt idx="743">
                  <c:v>3.333296527879057E-26</c:v>
                </c:pt>
                <c:pt idx="744">
                  <c:v>2.7172572773163887E-26</c:v>
                </c:pt>
                <c:pt idx="745">
                  <c:v>2.214899451250818E-26</c:v>
                </c:pt>
                <c:pt idx="746">
                  <c:v>1.8052776638274087E-26</c:v>
                </c:pt>
                <c:pt idx="747">
                  <c:v>1.471299310386669E-26</c:v>
                </c:pt>
                <c:pt idx="748">
                  <c:v>1.1990170859294001E-26</c:v>
                </c:pt>
                <c:pt idx="749">
                  <c:v>9.7705118484614581E-27</c:v>
                </c:pt>
                <c:pt idx="750">
                  <c:v>7.9611745540590806E-27</c:v>
                </c:pt>
                <c:pt idx="751">
                  <c:v>6.486421159426202E-27</c:v>
                </c:pt>
                <c:pt idx="752">
                  <c:v>5.2844718175582014E-27</c:v>
                </c:pt>
                <c:pt idx="753">
                  <c:v>4.3049364890008941E-27</c:v>
                </c:pt>
                <c:pt idx="754">
                  <c:v>3.5067184967198619E-27</c:v>
                </c:pt>
                <c:pt idx="755">
                  <c:v>2.8563033068825131E-27</c:v>
                </c:pt>
                <c:pt idx="756">
                  <c:v>2.3263618762443726E-27</c:v>
                </c:pt>
                <c:pt idx="757">
                  <c:v>1.8946108399616591E-27</c:v>
                </c:pt>
                <c:pt idx="758">
                  <c:v>1.5428823910469167E-27</c:v>
                </c:pt>
                <c:pt idx="759">
                  <c:v>1.2563653395929172E-27</c:v>
                </c:pt>
                <c:pt idx="760">
                  <c:v>1.0229859015094627E-27</c:v>
                </c:pt>
                <c:pt idx="761">
                  <c:v>8.3290253434028293E-28</c:v>
                </c:pt>
                <c:pt idx="762">
                  <c:v>6.780938497972611E-28</c:v>
                </c:pt>
                <c:pt idx="763">
                  <c:v>5.520224816289405E-28</c:v>
                </c:pt>
                <c:pt idx="764">
                  <c:v>4.493609319231858E-28</c:v>
                </c:pt>
                <c:pt idx="765">
                  <c:v>3.657679862130379E-28</c:v>
                </c:pt>
                <c:pt idx="766">
                  <c:v>2.9770638457109554E-28</c:v>
                </c:pt>
                <c:pt idx="767">
                  <c:v>2.4229414840337288E-28</c:v>
                </c:pt>
                <c:pt idx="768">
                  <c:v>1.9718335994995199E-28</c:v>
                </c:pt>
                <c:pt idx="769">
                  <c:v>1.6046133351420486E-28</c:v>
                </c:pt>
                <c:pt idx="770">
                  <c:v>1.3057004832437044E-28</c:v>
                </c:pt>
                <c:pt idx="771">
                  <c:v>1.0624047395185203E-28</c:v>
                </c:pt>
                <c:pt idx="772">
                  <c:v>8.6439039501260132E-29</c:v>
                </c:pt>
                <c:pt idx="773">
                  <c:v>7.0324004512793129E-29</c:v>
                </c:pt>
                <c:pt idx="774">
                  <c:v>5.7209902675250272E-29</c:v>
                </c:pt>
                <c:pt idx="775">
                  <c:v>4.6538566866218049E-29</c:v>
                </c:pt>
                <c:pt idx="776">
                  <c:v>3.7855519053524477E-29</c:v>
                </c:pt>
                <c:pt idx="777">
                  <c:v>3.0790733204006763E-29</c:v>
                </c:pt>
                <c:pt idx="778">
                  <c:v>2.5042962345746819E-29</c:v>
                </c:pt>
                <c:pt idx="779">
                  <c:v>2.0366970407002896E-29</c:v>
                </c:pt>
                <c:pt idx="780">
                  <c:v>1.6563131191458379E-29</c:v>
                </c:pt>
                <c:pt idx="781">
                  <c:v>1.3468956253997645E-29</c:v>
                </c:pt>
                <c:pt idx="782">
                  <c:v>1.0952194450750729E-29</c:v>
                </c:pt>
                <c:pt idx="783">
                  <c:v>8.9052119855180201E-30</c:v>
                </c:pt>
                <c:pt idx="784">
                  <c:v>7.2404156640652679E-30</c:v>
                </c:pt>
                <c:pt idx="785">
                  <c:v>5.8865259569200017E-30</c:v>
                </c:pt>
                <c:pt idx="786">
                  <c:v>4.7855422955559238E-30</c:v>
                </c:pt>
                <c:pt idx="787">
                  <c:v>3.8902721891605672E-30</c:v>
                </c:pt>
                <c:pt idx="788">
                  <c:v>3.162319549374039E-30</c:v>
                </c:pt>
                <c:pt idx="789">
                  <c:v>2.5704469854551081E-30</c:v>
                </c:pt>
                <c:pt idx="790">
                  <c:v>2.0892426386535768E-30</c:v>
                </c:pt>
                <c:pt idx="791">
                  <c:v>1.6980349970954978E-30</c:v>
                </c:pt>
                <c:pt idx="792">
                  <c:v>1.380009620458807E-30</c:v>
                </c:pt>
                <c:pt idx="793">
                  <c:v>1.1214902543655444E-30</c:v>
                </c:pt>
                <c:pt idx="794">
                  <c:v>9.1135377614304826E-31</c:v>
                </c:pt>
                <c:pt idx="795">
                  <c:v>7.4055408714718324E-31</c:v>
                </c:pt>
                <c:pt idx="796">
                  <c:v>6.0173468897287754E-31</c:v>
                </c:pt>
                <c:pt idx="797">
                  <c:v>4.8891344348240097E-31</c:v>
                </c:pt>
                <c:pt idx="798">
                  <c:v>3.9722608396395795E-31</c:v>
                </c:pt>
                <c:pt idx="799">
                  <c:v>3.2271753987000228E-31</c:v>
                </c:pt>
                <c:pt idx="800">
                  <c:v>2.621721731252992E-31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FE-4C06-A17A-519BBABCC59F}"/>
            </c:ext>
          </c:extLst>
        </c:ser>
        <c:ser>
          <c:idx val="1"/>
          <c:order val="1"/>
          <c:tx>
            <c:v>População</c:v>
          </c:tx>
          <c:spPr>
            <a:ln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xVal>
            <c:numRef>
              <c:f>Calculos!$C$9:$C$809</c:f>
              <c:numCache>
                <c:formatCode>General</c:formatCode>
                <c:ptCount val="801"/>
                <c:pt idx="0">
                  <c:v>136</c:v>
                </c:pt>
                <c:pt idx="1">
                  <c:v>136.07999999999998</c:v>
                </c:pt>
                <c:pt idx="2">
                  <c:v>136.16</c:v>
                </c:pt>
                <c:pt idx="3">
                  <c:v>136.24</c:v>
                </c:pt>
                <c:pt idx="4">
                  <c:v>136.32</c:v>
                </c:pt>
                <c:pt idx="5">
                  <c:v>136.39999999999998</c:v>
                </c:pt>
                <c:pt idx="6">
                  <c:v>136.47999999999999</c:v>
                </c:pt>
                <c:pt idx="7">
                  <c:v>136.56</c:v>
                </c:pt>
                <c:pt idx="8">
                  <c:v>136.63999999999999</c:v>
                </c:pt>
                <c:pt idx="9">
                  <c:v>136.71999999999997</c:v>
                </c:pt>
                <c:pt idx="10">
                  <c:v>136.79999999999998</c:v>
                </c:pt>
                <c:pt idx="11">
                  <c:v>136.88</c:v>
                </c:pt>
                <c:pt idx="12">
                  <c:v>136.95999999999998</c:v>
                </c:pt>
                <c:pt idx="13">
                  <c:v>137.03999999999996</c:v>
                </c:pt>
                <c:pt idx="14">
                  <c:v>137.11999999999998</c:v>
                </c:pt>
                <c:pt idx="15">
                  <c:v>137.19999999999999</c:v>
                </c:pt>
                <c:pt idx="16">
                  <c:v>137.27999999999997</c:v>
                </c:pt>
                <c:pt idx="17">
                  <c:v>137.35999999999996</c:v>
                </c:pt>
                <c:pt idx="18">
                  <c:v>137.43999999999997</c:v>
                </c:pt>
                <c:pt idx="19">
                  <c:v>137.51999999999998</c:v>
                </c:pt>
                <c:pt idx="20">
                  <c:v>137.59999999999997</c:v>
                </c:pt>
                <c:pt idx="21">
                  <c:v>137.67999999999995</c:v>
                </c:pt>
                <c:pt idx="22">
                  <c:v>137.75999999999996</c:v>
                </c:pt>
                <c:pt idx="23">
                  <c:v>137.83999999999997</c:v>
                </c:pt>
                <c:pt idx="24">
                  <c:v>137.91999999999996</c:v>
                </c:pt>
                <c:pt idx="25">
                  <c:v>137.99999999999994</c:v>
                </c:pt>
                <c:pt idx="26">
                  <c:v>138.07999999999996</c:v>
                </c:pt>
                <c:pt idx="27">
                  <c:v>138.15999999999997</c:v>
                </c:pt>
                <c:pt idx="28">
                  <c:v>138.23999999999995</c:v>
                </c:pt>
                <c:pt idx="29">
                  <c:v>138.31999999999994</c:v>
                </c:pt>
                <c:pt idx="30">
                  <c:v>138.39999999999995</c:v>
                </c:pt>
                <c:pt idx="31">
                  <c:v>138.47999999999996</c:v>
                </c:pt>
                <c:pt idx="32">
                  <c:v>138.55999999999995</c:v>
                </c:pt>
                <c:pt idx="33">
                  <c:v>138.63999999999993</c:v>
                </c:pt>
                <c:pt idx="34">
                  <c:v>138.71999999999994</c:v>
                </c:pt>
                <c:pt idx="35">
                  <c:v>138.79999999999995</c:v>
                </c:pt>
                <c:pt idx="36">
                  <c:v>138.87999999999994</c:v>
                </c:pt>
                <c:pt idx="37">
                  <c:v>138.95999999999992</c:v>
                </c:pt>
                <c:pt idx="38">
                  <c:v>139.03999999999994</c:v>
                </c:pt>
                <c:pt idx="39">
                  <c:v>139.11999999999995</c:v>
                </c:pt>
                <c:pt idx="40">
                  <c:v>139.19999999999993</c:v>
                </c:pt>
                <c:pt idx="41">
                  <c:v>139.27999999999992</c:v>
                </c:pt>
                <c:pt idx="42">
                  <c:v>139.35999999999993</c:v>
                </c:pt>
                <c:pt idx="43">
                  <c:v>139.43999999999994</c:v>
                </c:pt>
                <c:pt idx="44">
                  <c:v>139.51999999999992</c:v>
                </c:pt>
                <c:pt idx="45">
                  <c:v>139.59999999999991</c:v>
                </c:pt>
                <c:pt idx="46">
                  <c:v>139.67999999999992</c:v>
                </c:pt>
                <c:pt idx="47">
                  <c:v>139.75999999999993</c:v>
                </c:pt>
                <c:pt idx="48">
                  <c:v>139.83999999999992</c:v>
                </c:pt>
                <c:pt idx="49">
                  <c:v>139.9199999999999</c:v>
                </c:pt>
                <c:pt idx="50">
                  <c:v>139.99999999999991</c:v>
                </c:pt>
                <c:pt idx="51">
                  <c:v>140.07999999999993</c:v>
                </c:pt>
                <c:pt idx="52">
                  <c:v>140.15999999999991</c:v>
                </c:pt>
                <c:pt idx="53">
                  <c:v>140.2399999999999</c:v>
                </c:pt>
                <c:pt idx="54">
                  <c:v>140.31999999999991</c:v>
                </c:pt>
                <c:pt idx="55">
                  <c:v>140.39999999999992</c:v>
                </c:pt>
                <c:pt idx="56">
                  <c:v>140.4799999999999</c:v>
                </c:pt>
                <c:pt idx="57">
                  <c:v>140.55999999999989</c:v>
                </c:pt>
                <c:pt idx="58">
                  <c:v>140.6399999999999</c:v>
                </c:pt>
                <c:pt idx="59">
                  <c:v>140.71999999999991</c:v>
                </c:pt>
                <c:pt idx="60">
                  <c:v>140.7999999999999</c:v>
                </c:pt>
                <c:pt idx="61">
                  <c:v>140.87999999999988</c:v>
                </c:pt>
                <c:pt idx="62">
                  <c:v>140.95999999999989</c:v>
                </c:pt>
                <c:pt idx="63">
                  <c:v>141.03999999999991</c:v>
                </c:pt>
                <c:pt idx="64">
                  <c:v>141.11999999999989</c:v>
                </c:pt>
                <c:pt idx="65">
                  <c:v>141.19999999999987</c:v>
                </c:pt>
                <c:pt idx="66">
                  <c:v>141.27999999999989</c:v>
                </c:pt>
                <c:pt idx="67">
                  <c:v>141.3599999999999</c:v>
                </c:pt>
                <c:pt idx="68">
                  <c:v>141.43999999999988</c:v>
                </c:pt>
                <c:pt idx="69">
                  <c:v>141.51999999999987</c:v>
                </c:pt>
                <c:pt idx="70">
                  <c:v>141.59999999999988</c:v>
                </c:pt>
                <c:pt idx="71">
                  <c:v>141.67999999999989</c:v>
                </c:pt>
                <c:pt idx="72">
                  <c:v>141.75999999999988</c:v>
                </c:pt>
                <c:pt idx="73">
                  <c:v>141.83999999999986</c:v>
                </c:pt>
                <c:pt idx="74">
                  <c:v>141.91999999999987</c:v>
                </c:pt>
                <c:pt idx="75">
                  <c:v>141.99999999999989</c:v>
                </c:pt>
                <c:pt idx="76">
                  <c:v>142.07999999999987</c:v>
                </c:pt>
                <c:pt idx="77">
                  <c:v>142.15999999999985</c:v>
                </c:pt>
                <c:pt idx="78">
                  <c:v>142.23999999999987</c:v>
                </c:pt>
                <c:pt idx="79">
                  <c:v>142.31999999999988</c:v>
                </c:pt>
                <c:pt idx="80">
                  <c:v>142.39999999999986</c:v>
                </c:pt>
                <c:pt idx="81">
                  <c:v>142.47999999999985</c:v>
                </c:pt>
                <c:pt idx="82">
                  <c:v>142.55999999999986</c:v>
                </c:pt>
                <c:pt idx="83">
                  <c:v>142.63999999999987</c:v>
                </c:pt>
                <c:pt idx="84">
                  <c:v>142.71999999999986</c:v>
                </c:pt>
                <c:pt idx="85">
                  <c:v>142.79999999999984</c:v>
                </c:pt>
                <c:pt idx="86">
                  <c:v>142.87999999999985</c:v>
                </c:pt>
                <c:pt idx="87">
                  <c:v>142.95999999999987</c:v>
                </c:pt>
                <c:pt idx="88">
                  <c:v>143.03999999999985</c:v>
                </c:pt>
                <c:pt idx="89">
                  <c:v>143.11999999999983</c:v>
                </c:pt>
                <c:pt idx="90">
                  <c:v>143.19999999999985</c:v>
                </c:pt>
                <c:pt idx="91">
                  <c:v>143.27999999999986</c:v>
                </c:pt>
                <c:pt idx="92">
                  <c:v>143.35999999999984</c:v>
                </c:pt>
                <c:pt idx="93">
                  <c:v>143.43999999999983</c:v>
                </c:pt>
                <c:pt idx="94">
                  <c:v>143.51999999999984</c:v>
                </c:pt>
                <c:pt idx="95">
                  <c:v>143.59999999999985</c:v>
                </c:pt>
                <c:pt idx="96">
                  <c:v>143.67999999999984</c:v>
                </c:pt>
                <c:pt idx="97">
                  <c:v>143.75999999999982</c:v>
                </c:pt>
                <c:pt idx="98">
                  <c:v>143.83999999999983</c:v>
                </c:pt>
                <c:pt idx="99">
                  <c:v>143.91999999999985</c:v>
                </c:pt>
                <c:pt idx="100">
                  <c:v>143.99999999999983</c:v>
                </c:pt>
                <c:pt idx="101">
                  <c:v>144.07999999999981</c:v>
                </c:pt>
                <c:pt idx="102">
                  <c:v>144.15999999999983</c:v>
                </c:pt>
                <c:pt idx="103">
                  <c:v>144.23999999999984</c:v>
                </c:pt>
                <c:pt idx="104">
                  <c:v>144.31999999999982</c:v>
                </c:pt>
                <c:pt idx="105">
                  <c:v>144.39999999999981</c:v>
                </c:pt>
                <c:pt idx="106">
                  <c:v>144.47999999999982</c:v>
                </c:pt>
                <c:pt idx="107">
                  <c:v>144.55999999999983</c:v>
                </c:pt>
                <c:pt idx="108">
                  <c:v>144.63999999999982</c:v>
                </c:pt>
                <c:pt idx="109">
                  <c:v>144.7199999999998</c:v>
                </c:pt>
                <c:pt idx="110">
                  <c:v>144.79999999999981</c:v>
                </c:pt>
                <c:pt idx="111">
                  <c:v>144.87999999999982</c:v>
                </c:pt>
                <c:pt idx="112">
                  <c:v>144.95999999999981</c:v>
                </c:pt>
                <c:pt idx="113">
                  <c:v>145.03999999999979</c:v>
                </c:pt>
                <c:pt idx="114">
                  <c:v>145.11999999999981</c:v>
                </c:pt>
                <c:pt idx="115">
                  <c:v>145.19999999999982</c:v>
                </c:pt>
                <c:pt idx="116">
                  <c:v>145.2799999999998</c:v>
                </c:pt>
                <c:pt idx="117">
                  <c:v>145.35999999999979</c:v>
                </c:pt>
                <c:pt idx="118">
                  <c:v>145.4399999999998</c:v>
                </c:pt>
                <c:pt idx="119">
                  <c:v>145.51999999999981</c:v>
                </c:pt>
                <c:pt idx="120">
                  <c:v>145.5999999999998</c:v>
                </c:pt>
                <c:pt idx="121">
                  <c:v>145.67999999999978</c:v>
                </c:pt>
                <c:pt idx="122">
                  <c:v>145.75999999999979</c:v>
                </c:pt>
                <c:pt idx="123">
                  <c:v>145.8399999999998</c:v>
                </c:pt>
                <c:pt idx="124">
                  <c:v>145.91999999999979</c:v>
                </c:pt>
                <c:pt idx="125">
                  <c:v>145.99999999999977</c:v>
                </c:pt>
                <c:pt idx="126">
                  <c:v>146.07999999999979</c:v>
                </c:pt>
                <c:pt idx="127">
                  <c:v>146.1599999999998</c:v>
                </c:pt>
                <c:pt idx="128">
                  <c:v>146.23999999999978</c:v>
                </c:pt>
                <c:pt idx="129">
                  <c:v>146.31999999999977</c:v>
                </c:pt>
                <c:pt idx="130">
                  <c:v>146.39999999999978</c:v>
                </c:pt>
                <c:pt idx="131">
                  <c:v>146.47999999999979</c:v>
                </c:pt>
                <c:pt idx="132">
                  <c:v>146.55999999999977</c:v>
                </c:pt>
                <c:pt idx="133">
                  <c:v>146.63999999999976</c:v>
                </c:pt>
                <c:pt idx="134">
                  <c:v>146.71999999999977</c:v>
                </c:pt>
                <c:pt idx="135">
                  <c:v>146.79999999999978</c:v>
                </c:pt>
                <c:pt idx="136">
                  <c:v>146.87999999999977</c:v>
                </c:pt>
                <c:pt idx="137">
                  <c:v>146.95999999999975</c:v>
                </c:pt>
                <c:pt idx="138">
                  <c:v>147.03999999999976</c:v>
                </c:pt>
                <c:pt idx="139">
                  <c:v>147.11999999999978</c:v>
                </c:pt>
                <c:pt idx="140">
                  <c:v>147.19999999999976</c:v>
                </c:pt>
                <c:pt idx="141">
                  <c:v>147.27999999999975</c:v>
                </c:pt>
                <c:pt idx="142">
                  <c:v>147.35999999999976</c:v>
                </c:pt>
                <c:pt idx="143">
                  <c:v>147.43999999999977</c:v>
                </c:pt>
                <c:pt idx="144">
                  <c:v>147.51999999999975</c:v>
                </c:pt>
                <c:pt idx="145">
                  <c:v>147.59999999999974</c:v>
                </c:pt>
                <c:pt idx="146">
                  <c:v>147.67999999999975</c:v>
                </c:pt>
                <c:pt idx="147">
                  <c:v>147.75999999999976</c:v>
                </c:pt>
                <c:pt idx="148">
                  <c:v>147.83999999999975</c:v>
                </c:pt>
                <c:pt idx="149">
                  <c:v>147.91999999999973</c:v>
                </c:pt>
                <c:pt idx="150">
                  <c:v>147.99999999999974</c:v>
                </c:pt>
                <c:pt idx="151">
                  <c:v>148.07999999999976</c:v>
                </c:pt>
                <c:pt idx="152">
                  <c:v>148.15999999999974</c:v>
                </c:pt>
                <c:pt idx="153">
                  <c:v>148.23999999999972</c:v>
                </c:pt>
                <c:pt idx="154">
                  <c:v>148.31999999999974</c:v>
                </c:pt>
                <c:pt idx="155">
                  <c:v>148.39999999999975</c:v>
                </c:pt>
                <c:pt idx="156">
                  <c:v>148.47999999999973</c:v>
                </c:pt>
                <c:pt idx="157">
                  <c:v>148.55999999999972</c:v>
                </c:pt>
                <c:pt idx="158">
                  <c:v>148.63999999999973</c:v>
                </c:pt>
                <c:pt idx="159">
                  <c:v>148.71999999999974</c:v>
                </c:pt>
                <c:pt idx="160">
                  <c:v>148.79999999999973</c:v>
                </c:pt>
                <c:pt idx="161">
                  <c:v>148.87999999999971</c:v>
                </c:pt>
                <c:pt idx="162">
                  <c:v>148.95999999999972</c:v>
                </c:pt>
                <c:pt idx="163">
                  <c:v>149.03999999999974</c:v>
                </c:pt>
                <c:pt idx="164">
                  <c:v>149.11999999999972</c:v>
                </c:pt>
                <c:pt idx="165">
                  <c:v>149.1999999999997</c:v>
                </c:pt>
                <c:pt idx="166">
                  <c:v>149.27999999999972</c:v>
                </c:pt>
                <c:pt idx="167">
                  <c:v>149.35999999999973</c:v>
                </c:pt>
                <c:pt idx="168">
                  <c:v>149.43999999999971</c:v>
                </c:pt>
                <c:pt idx="169">
                  <c:v>149.5199999999997</c:v>
                </c:pt>
                <c:pt idx="170">
                  <c:v>149.59999999999971</c:v>
                </c:pt>
                <c:pt idx="171">
                  <c:v>149.67999999999972</c:v>
                </c:pt>
                <c:pt idx="172">
                  <c:v>149.75999999999971</c:v>
                </c:pt>
                <c:pt idx="173">
                  <c:v>149.83999999999969</c:v>
                </c:pt>
                <c:pt idx="174">
                  <c:v>149.9199999999997</c:v>
                </c:pt>
                <c:pt idx="175">
                  <c:v>149.99999999999972</c:v>
                </c:pt>
                <c:pt idx="176">
                  <c:v>150.0799999999997</c:v>
                </c:pt>
                <c:pt idx="177">
                  <c:v>150.15999999999968</c:v>
                </c:pt>
                <c:pt idx="178">
                  <c:v>150.2399999999997</c:v>
                </c:pt>
                <c:pt idx="179">
                  <c:v>150.31999999999971</c:v>
                </c:pt>
                <c:pt idx="180">
                  <c:v>150.39999999999969</c:v>
                </c:pt>
                <c:pt idx="181">
                  <c:v>150.47999999999968</c:v>
                </c:pt>
                <c:pt idx="182">
                  <c:v>150.55999999999969</c:v>
                </c:pt>
                <c:pt idx="183">
                  <c:v>150.6399999999997</c:v>
                </c:pt>
                <c:pt idx="184">
                  <c:v>150.71999999999969</c:v>
                </c:pt>
                <c:pt idx="185">
                  <c:v>150.79999999999967</c:v>
                </c:pt>
                <c:pt idx="186">
                  <c:v>150.87999999999968</c:v>
                </c:pt>
                <c:pt idx="187">
                  <c:v>150.9599999999997</c:v>
                </c:pt>
                <c:pt idx="188">
                  <c:v>151.03999999999968</c:v>
                </c:pt>
                <c:pt idx="189">
                  <c:v>151.11999999999966</c:v>
                </c:pt>
                <c:pt idx="190">
                  <c:v>151.19999999999968</c:v>
                </c:pt>
                <c:pt idx="191">
                  <c:v>151.27999999999969</c:v>
                </c:pt>
                <c:pt idx="192">
                  <c:v>151.35999999999967</c:v>
                </c:pt>
                <c:pt idx="193">
                  <c:v>151.43999999999966</c:v>
                </c:pt>
                <c:pt idx="194">
                  <c:v>151.51999999999967</c:v>
                </c:pt>
                <c:pt idx="195">
                  <c:v>151.59999999999968</c:v>
                </c:pt>
                <c:pt idx="196">
                  <c:v>151.67999999999967</c:v>
                </c:pt>
                <c:pt idx="197">
                  <c:v>151.75999999999965</c:v>
                </c:pt>
                <c:pt idx="198">
                  <c:v>151.83999999999966</c:v>
                </c:pt>
                <c:pt idx="199">
                  <c:v>151.91999999999967</c:v>
                </c:pt>
                <c:pt idx="200">
                  <c:v>151.99999999999966</c:v>
                </c:pt>
                <c:pt idx="201">
                  <c:v>152.07999999999967</c:v>
                </c:pt>
                <c:pt idx="202">
                  <c:v>152.15999999999966</c:v>
                </c:pt>
                <c:pt idx="203">
                  <c:v>152.23999999999967</c:v>
                </c:pt>
                <c:pt idx="204">
                  <c:v>152.31999999999965</c:v>
                </c:pt>
                <c:pt idx="205">
                  <c:v>152.39999999999966</c:v>
                </c:pt>
                <c:pt idx="206">
                  <c:v>152.47999999999965</c:v>
                </c:pt>
                <c:pt idx="207">
                  <c:v>152.55999999999966</c:v>
                </c:pt>
                <c:pt idx="208">
                  <c:v>152.63999999999965</c:v>
                </c:pt>
                <c:pt idx="209">
                  <c:v>152.71999999999966</c:v>
                </c:pt>
                <c:pt idx="210">
                  <c:v>152.79999999999967</c:v>
                </c:pt>
                <c:pt idx="211">
                  <c:v>152.87999999999965</c:v>
                </c:pt>
                <c:pt idx="212">
                  <c:v>152.95999999999967</c:v>
                </c:pt>
                <c:pt idx="213">
                  <c:v>153.03999999999965</c:v>
                </c:pt>
                <c:pt idx="214">
                  <c:v>153.11999999999966</c:v>
                </c:pt>
                <c:pt idx="215">
                  <c:v>153.19999999999965</c:v>
                </c:pt>
                <c:pt idx="216">
                  <c:v>153.27999999999966</c:v>
                </c:pt>
                <c:pt idx="217">
                  <c:v>153.35999999999967</c:v>
                </c:pt>
                <c:pt idx="218">
                  <c:v>153.43999999999966</c:v>
                </c:pt>
                <c:pt idx="219">
                  <c:v>153.51999999999967</c:v>
                </c:pt>
                <c:pt idx="220">
                  <c:v>153.59999999999965</c:v>
                </c:pt>
                <c:pt idx="221">
                  <c:v>153.67999999999967</c:v>
                </c:pt>
                <c:pt idx="222">
                  <c:v>153.75999999999965</c:v>
                </c:pt>
                <c:pt idx="223">
                  <c:v>153.83999999999966</c:v>
                </c:pt>
                <c:pt idx="224">
                  <c:v>153.91999999999967</c:v>
                </c:pt>
                <c:pt idx="225">
                  <c:v>153.99999999999966</c:v>
                </c:pt>
                <c:pt idx="226">
                  <c:v>154.07999999999967</c:v>
                </c:pt>
                <c:pt idx="227">
                  <c:v>154.15999999999966</c:v>
                </c:pt>
                <c:pt idx="228">
                  <c:v>154.23999999999967</c:v>
                </c:pt>
                <c:pt idx="229">
                  <c:v>154.31999999999965</c:v>
                </c:pt>
                <c:pt idx="230">
                  <c:v>154.39999999999966</c:v>
                </c:pt>
                <c:pt idx="231">
                  <c:v>154.47999999999965</c:v>
                </c:pt>
                <c:pt idx="232">
                  <c:v>154.55999999999966</c:v>
                </c:pt>
                <c:pt idx="233">
                  <c:v>154.63999999999967</c:v>
                </c:pt>
                <c:pt idx="234">
                  <c:v>154.71999999999966</c:v>
                </c:pt>
                <c:pt idx="235">
                  <c:v>154.79999999999967</c:v>
                </c:pt>
                <c:pt idx="236">
                  <c:v>154.87999999999965</c:v>
                </c:pt>
                <c:pt idx="237">
                  <c:v>154.95999999999967</c:v>
                </c:pt>
                <c:pt idx="238">
                  <c:v>155.03999999999965</c:v>
                </c:pt>
                <c:pt idx="239">
                  <c:v>155.11999999999966</c:v>
                </c:pt>
                <c:pt idx="240">
                  <c:v>155.19999999999965</c:v>
                </c:pt>
                <c:pt idx="241">
                  <c:v>155.27999999999966</c:v>
                </c:pt>
                <c:pt idx="242">
                  <c:v>155.35999999999967</c:v>
                </c:pt>
                <c:pt idx="243">
                  <c:v>155.43999999999966</c:v>
                </c:pt>
                <c:pt idx="244">
                  <c:v>155.51999999999967</c:v>
                </c:pt>
                <c:pt idx="245">
                  <c:v>155.59999999999965</c:v>
                </c:pt>
                <c:pt idx="246">
                  <c:v>155.67999999999967</c:v>
                </c:pt>
                <c:pt idx="247">
                  <c:v>155.75999999999965</c:v>
                </c:pt>
                <c:pt idx="248">
                  <c:v>155.83999999999966</c:v>
                </c:pt>
                <c:pt idx="249">
                  <c:v>155.91999999999967</c:v>
                </c:pt>
                <c:pt idx="250">
                  <c:v>155.99999999999966</c:v>
                </c:pt>
                <c:pt idx="251">
                  <c:v>156.07999999999967</c:v>
                </c:pt>
                <c:pt idx="252">
                  <c:v>156.15999999999966</c:v>
                </c:pt>
                <c:pt idx="253">
                  <c:v>156.23999999999967</c:v>
                </c:pt>
                <c:pt idx="254">
                  <c:v>156.31999999999965</c:v>
                </c:pt>
                <c:pt idx="255">
                  <c:v>156.39999999999966</c:v>
                </c:pt>
                <c:pt idx="256">
                  <c:v>156.47999999999968</c:v>
                </c:pt>
                <c:pt idx="257">
                  <c:v>156.55999999999966</c:v>
                </c:pt>
                <c:pt idx="258">
                  <c:v>156.63999999999967</c:v>
                </c:pt>
                <c:pt idx="259">
                  <c:v>156.71999999999966</c:v>
                </c:pt>
                <c:pt idx="260">
                  <c:v>156.79999999999967</c:v>
                </c:pt>
                <c:pt idx="261">
                  <c:v>156.87999999999965</c:v>
                </c:pt>
                <c:pt idx="262">
                  <c:v>156.95999999999967</c:v>
                </c:pt>
                <c:pt idx="263">
                  <c:v>157.03999999999965</c:v>
                </c:pt>
                <c:pt idx="264">
                  <c:v>157.11999999999966</c:v>
                </c:pt>
                <c:pt idx="265">
                  <c:v>157.19999999999968</c:v>
                </c:pt>
                <c:pt idx="266">
                  <c:v>157.27999999999966</c:v>
                </c:pt>
                <c:pt idx="267">
                  <c:v>157.35999999999967</c:v>
                </c:pt>
                <c:pt idx="268">
                  <c:v>157.43999999999966</c:v>
                </c:pt>
                <c:pt idx="269">
                  <c:v>157.51999999999967</c:v>
                </c:pt>
                <c:pt idx="270">
                  <c:v>157.59999999999965</c:v>
                </c:pt>
                <c:pt idx="271">
                  <c:v>157.67999999999967</c:v>
                </c:pt>
                <c:pt idx="272">
                  <c:v>157.75999999999965</c:v>
                </c:pt>
                <c:pt idx="273">
                  <c:v>157.83999999999966</c:v>
                </c:pt>
                <c:pt idx="274">
                  <c:v>157.91999999999967</c:v>
                </c:pt>
                <c:pt idx="275">
                  <c:v>157.99999999999966</c:v>
                </c:pt>
                <c:pt idx="276">
                  <c:v>158.07999999999967</c:v>
                </c:pt>
                <c:pt idx="277">
                  <c:v>158.15999999999966</c:v>
                </c:pt>
                <c:pt idx="278">
                  <c:v>158.23999999999967</c:v>
                </c:pt>
                <c:pt idx="279">
                  <c:v>158.31999999999965</c:v>
                </c:pt>
                <c:pt idx="280">
                  <c:v>158.39999999999966</c:v>
                </c:pt>
                <c:pt idx="281">
                  <c:v>158.47999999999968</c:v>
                </c:pt>
                <c:pt idx="282">
                  <c:v>158.55999999999966</c:v>
                </c:pt>
                <c:pt idx="283">
                  <c:v>158.63999999999967</c:v>
                </c:pt>
                <c:pt idx="284">
                  <c:v>158.71999999999966</c:v>
                </c:pt>
                <c:pt idx="285">
                  <c:v>158.79999999999967</c:v>
                </c:pt>
                <c:pt idx="286">
                  <c:v>158.87999999999965</c:v>
                </c:pt>
                <c:pt idx="287">
                  <c:v>158.95999999999967</c:v>
                </c:pt>
                <c:pt idx="288">
                  <c:v>159.03999999999968</c:v>
                </c:pt>
                <c:pt idx="289">
                  <c:v>159.11999999999966</c:v>
                </c:pt>
                <c:pt idx="290">
                  <c:v>159.19999999999968</c:v>
                </c:pt>
                <c:pt idx="291">
                  <c:v>159.27999999999966</c:v>
                </c:pt>
                <c:pt idx="292">
                  <c:v>159.35999999999967</c:v>
                </c:pt>
                <c:pt idx="293">
                  <c:v>159.43999999999966</c:v>
                </c:pt>
                <c:pt idx="294">
                  <c:v>159.51999999999967</c:v>
                </c:pt>
                <c:pt idx="295">
                  <c:v>159.59999999999965</c:v>
                </c:pt>
                <c:pt idx="296">
                  <c:v>159.67999999999967</c:v>
                </c:pt>
                <c:pt idx="297">
                  <c:v>159.75999999999968</c:v>
                </c:pt>
                <c:pt idx="298">
                  <c:v>159.83999999999966</c:v>
                </c:pt>
                <c:pt idx="299">
                  <c:v>159.91999999999967</c:v>
                </c:pt>
                <c:pt idx="300">
                  <c:v>159.99999999999966</c:v>
                </c:pt>
                <c:pt idx="301">
                  <c:v>160.07999999999967</c:v>
                </c:pt>
                <c:pt idx="302">
                  <c:v>160.15999999999966</c:v>
                </c:pt>
                <c:pt idx="303">
                  <c:v>160.23999999999967</c:v>
                </c:pt>
                <c:pt idx="304">
                  <c:v>160.31999999999965</c:v>
                </c:pt>
                <c:pt idx="305">
                  <c:v>160.39999999999966</c:v>
                </c:pt>
                <c:pt idx="306">
                  <c:v>160.47999999999968</c:v>
                </c:pt>
                <c:pt idx="307">
                  <c:v>160.55999999999966</c:v>
                </c:pt>
                <c:pt idx="308">
                  <c:v>160.63999999999967</c:v>
                </c:pt>
                <c:pt idx="309">
                  <c:v>160.71999999999966</c:v>
                </c:pt>
                <c:pt idx="310">
                  <c:v>160.79999999999967</c:v>
                </c:pt>
                <c:pt idx="311">
                  <c:v>160.87999999999965</c:v>
                </c:pt>
                <c:pt idx="312">
                  <c:v>160.95999999999967</c:v>
                </c:pt>
                <c:pt idx="313">
                  <c:v>161.03999999999968</c:v>
                </c:pt>
                <c:pt idx="314">
                  <c:v>161.11999999999966</c:v>
                </c:pt>
                <c:pt idx="315">
                  <c:v>161.19999999999968</c:v>
                </c:pt>
                <c:pt idx="316">
                  <c:v>161.27999999999966</c:v>
                </c:pt>
                <c:pt idx="317">
                  <c:v>161.35999999999967</c:v>
                </c:pt>
                <c:pt idx="318">
                  <c:v>161.43999999999966</c:v>
                </c:pt>
                <c:pt idx="319">
                  <c:v>161.51999999999967</c:v>
                </c:pt>
                <c:pt idx="320">
                  <c:v>161.59999999999968</c:v>
                </c:pt>
                <c:pt idx="321">
                  <c:v>161.67999999999967</c:v>
                </c:pt>
                <c:pt idx="322">
                  <c:v>161.75999999999968</c:v>
                </c:pt>
                <c:pt idx="323">
                  <c:v>161.83999999999966</c:v>
                </c:pt>
                <c:pt idx="324">
                  <c:v>161.91999999999967</c:v>
                </c:pt>
                <c:pt idx="325">
                  <c:v>161.99999999999966</c:v>
                </c:pt>
                <c:pt idx="326">
                  <c:v>162.07999999999967</c:v>
                </c:pt>
                <c:pt idx="327">
                  <c:v>162.15999999999966</c:v>
                </c:pt>
                <c:pt idx="328">
                  <c:v>162.23999999999967</c:v>
                </c:pt>
                <c:pt idx="329">
                  <c:v>162.31999999999968</c:v>
                </c:pt>
                <c:pt idx="330">
                  <c:v>162.39999999999966</c:v>
                </c:pt>
                <c:pt idx="331">
                  <c:v>162.47999999999968</c:v>
                </c:pt>
                <c:pt idx="332">
                  <c:v>162.55999999999966</c:v>
                </c:pt>
                <c:pt idx="333">
                  <c:v>162.63999999999967</c:v>
                </c:pt>
                <c:pt idx="334">
                  <c:v>162.71999999999966</c:v>
                </c:pt>
                <c:pt idx="335">
                  <c:v>162.79999999999967</c:v>
                </c:pt>
                <c:pt idx="336">
                  <c:v>162.87999999999965</c:v>
                </c:pt>
                <c:pt idx="337">
                  <c:v>162.95999999999967</c:v>
                </c:pt>
                <c:pt idx="338">
                  <c:v>163.03999999999968</c:v>
                </c:pt>
                <c:pt idx="339">
                  <c:v>163.11999999999966</c:v>
                </c:pt>
                <c:pt idx="340">
                  <c:v>163.19999999999968</c:v>
                </c:pt>
                <c:pt idx="341">
                  <c:v>163.27999999999966</c:v>
                </c:pt>
                <c:pt idx="342">
                  <c:v>163.35999999999967</c:v>
                </c:pt>
                <c:pt idx="343">
                  <c:v>163.43999999999966</c:v>
                </c:pt>
                <c:pt idx="344">
                  <c:v>163.51999999999967</c:v>
                </c:pt>
                <c:pt idx="345">
                  <c:v>163.59999999999968</c:v>
                </c:pt>
                <c:pt idx="346">
                  <c:v>163.67999999999967</c:v>
                </c:pt>
                <c:pt idx="347">
                  <c:v>163.75999999999968</c:v>
                </c:pt>
                <c:pt idx="348">
                  <c:v>163.83999999999966</c:v>
                </c:pt>
                <c:pt idx="349">
                  <c:v>163.91999999999967</c:v>
                </c:pt>
                <c:pt idx="350">
                  <c:v>163.99999999999966</c:v>
                </c:pt>
                <c:pt idx="351">
                  <c:v>164.07999999999967</c:v>
                </c:pt>
                <c:pt idx="352">
                  <c:v>164.15999999999968</c:v>
                </c:pt>
                <c:pt idx="353">
                  <c:v>164.23999999999967</c:v>
                </c:pt>
                <c:pt idx="354">
                  <c:v>164.31999999999968</c:v>
                </c:pt>
                <c:pt idx="355">
                  <c:v>164.39999999999966</c:v>
                </c:pt>
                <c:pt idx="356">
                  <c:v>164.47999999999968</c:v>
                </c:pt>
                <c:pt idx="357">
                  <c:v>164.55999999999966</c:v>
                </c:pt>
                <c:pt idx="358">
                  <c:v>164.63999999999967</c:v>
                </c:pt>
                <c:pt idx="359">
                  <c:v>164.71999999999966</c:v>
                </c:pt>
                <c:pt idx="360">
                  <c:v>164.79999999999967</c:v>
                </c:pt>
                <c:pt idx="361">
                  <c:v>164.87999999999968</c:v>
                </c:pt>
                <c:pt idx="362">
                  <c:v>164.95999999999967</c:v>
                </c:pt>
                <c:pt idx="363">
                  <c:v>165.03999999999968</c:v>
                </c:pt>
                <c:pt idx="364">
                  <c:v>165.11999999999966</c:v>
                </c:pt>
                <c:pt idx="365">
                  <c:v>165.19999999999968</c:v>
                </c:pt>
                <c:pt idx="366">
                  <c:v>165.27999999999966</c:v>
                </c:pt>
                <c:pt idx="367">
                  <c:v>165.35999999999967</c:v>
                </c:pt>
                <c:pt idx="368">
                  <c:v>165.43999999999966</c:v>
                </c:pt>
                <c:pt idx="369">
                  <c:v>165.51999999999967</c:v>
                </c:pt>
                <c:pt idx="370">
                  <c:v>165.59999999999968</c:v>
                </c:pt>
                <c:pt idx="371">
                  <c:v>165.67999999999967</c:v>
                </c:pt>
                <c:pt idx="372">
                  <c:v>165.75999999999968</c:v>
                </c:pt>
                <c:pt idx="373">
                  <c:v>165.83999999999966</c:v>
                </c:pt>
                <c:pt idx="374">
                  <c:v>165.91999999999967</c:v>
                </c:pt>
                <c:pt idx="375">
                  <c:v>165.99999999999966</c:v>
                </c:pt>
                <c:pt idx="376">
                  <c:v>166.07999999999967</c:v>
                </c:pt>
                <c:pt idx="377">
                  <c:v>166.15999999999968</c:v>
                </c:pt>
                <c:pt idx="378">
                  <c:v>166.23999999999967</c:v>
                </c:pt>
                <c:pt idx="379">
                  <c:v>166.31999999999968</c:v>
                </c:pt>
                <c:pt idx="380">
                  <c:v>166.39999999999966</c:v>
                </c:pt>
                <c:pt idx="381">
                  <c:v>166.47999999999968</c:v>
                </c:pt>
                <c:pt idx="382">
                  <c:v>166.55999999999966</c:v>
                </c:pt>
                <c:pt idx="383">
                  <c:v>166.63999999999967</c:v>
                </c:pt>
                <c:pt idx="384">
                  <c:v>166.71999999999969</c:v>
                </c:pt>
                <c:pt idx="385">
                  <c:v>166.79999999999967</c:v>
                </c:pt>
                <c:pt idx="386">
                  <c:v>166.87999999999968</c:v>
                </c:pt>
                <c:pt idx="387">
                  <c:v>166.95999999999967</c:v>
                </c:pt>
                <c:pt idx="388">
                  <c:v>167.03999999999968</c:v>
                </c:pt>
                <c:pt idx="389">
                  <c:v>167.11999999999966</c:v>
                </c:pt>
                <c:pt idx="390">
                  <c:v>167.19999999999968</c:v>
                </c:pt>
                <c:pt idx="391">
                  <c:v>167.27999999999966</c:v>
                </c:pt>
                <c:pt idx="392">
                  <c:v>167.35999999999967</c:v>
                </c:pt>
                <c:pt idx="393">
                  <c:v>167.43999999999969</c:v>
                </c:pt>
                <c:pt idx="394">
                  <c:v>167.51999999999967</c:v>
                </c:pt>
                <c:pt idx="395">
                  <c:v>167.59999999999968</c:v>
                </c:pt>
                <c:pt idx="396">
                  <c:v>167.67999999999967</c:v>
                </c:pt>
                <c:pt idx="397">
                  <c:v>167.75999999999968</c:v>
                </c:pt>
                <c:pt idx="398">
                  <c:v>167.83999999999966</c:v>
                </c:pt>
                <c:pt idx="399">
                  <c:v>167.91999999999967</c:v>
                </c:pt>
                <c:pt idx="400">
                  <c:v>167.99999999999966</c:v>
                </c:pt>
                <c:pt idx="401">
                  <c:v>168.07999999999967</c:v>
                </c:pt>
                <c:pt idx="402">
                  <c:v>168.15999999999968</c:v>
                </c:pt>
                <c:pt idx="403">
                  <c:v>168.23999999999967</c:v>
                </c:pt>
                <c:pt idx="404">
                  <c:v>168.31999999999968</c:v>
                </c:pt>
                <c:pt idx="405">
                  <c:v>168.39999999999966</c:v>
                </c:pt>
                <c:pt idx="406">
                  <c:v>168.47999999999968</c:v>
                </c:pt>
                <c:pt idx="407">
                  <c:v>168.55999999999966</c:v>
                </c:pt>
                <c:pt idx="408">
                  <c:v>168.63999999999967</c:v>
                </c:pt>
                <c:pt idx="409">
                  <c:v>168.71999999999969</c:v>
                </c:pt>
                <c:pt idx="410">
                  <c:v>168.79999999999967</c:v>
                </c:pt>
                <c:pt idx="411">
                  <c:v>168.87999999999968</c:v>
                </c:pt>
                <c:pt idx="412">
                  <c:v>168.95999999999967</c:v>
                </c:pt>
                <c:pt idx="413">
                  <c:v>169.03999999999968</c:v>
                </c:pt>
                <c:pt idx="414">
                  <c:v>169.11999999999966</c:v>
                </c:pt>
                <c:pt idx="415">
                  <c:v>169.19999999999968</c:v>
                </c:pt>
                <c:pt idx="416">
                  <c:v>169.27999999999966</c:v>
                </c:pt>
                <c:pt idx="417">
                  <c:v>169.35999999999967</c:v>
                </c:pt>
                <c:pt idx="418">
                  <c:v>169.43999999999969</c:v>
                </c:pt>
                <c:pt idx="419">
                  <c:v>169.51999999999967</c:v>
                </c:pt>
                <c:pt idx="420">
                  <c:v>169.59999999999968</c:v>
                </c:pt>
                <c:pt idx="421">
                  <c:v>169.67999999999967</c:v>
                </c:pt>
                <c:pt idx="422">
                  <c:v>169.75999999999968</c:v>
                </c:pt>
                <c:pt idx="423">
                  <c:v>169.83999999999966</c:v>
                </c:pt>
                <c:pt idx="424">
                  <c:v>169.91999999999967</c:v>
                </c:pt>
                <c:pt idx="425">
                  <c:v>169.99999999999966</c:v>
                </c:pt>
                <c:pt idx="426">
                  <c:v>170.07999999999967</c:v>
                </c:pt>
                <c:pt idx="427">
                  <c:v>170.15999999999968</c:v>
                </c:pt>
                <c:pt idx="428">
                  <c:v>170.23999999999967</c:v>
                </c:pt>
                <c:pt idx="429">
                  <c:v>170.31999999999968</c:v>
                </c:pt>
                <c:pt idx="430">
                  <c:v>170.39999999999966</c:v>
                </c:pt>
                <c:pt idx="431">
                  <c:v>170.47999999999968</c:v>
                </c:pt>
                <c:pt idx="432">
                  <c:v>170.55999999999966</c:v>
                </c:pt>
                <c:pt idx="433">
                  <c:v>170.63999999999967</c:v>
                </c:pt>
                <c:pt idx="434">
                  <c:v>170.71999999999969</c:v>
                </c:pt>
                <c:pt idx="435">
                  <c:v>170.79999999999967</c:v>
                </c:pt>
                <c:pt idx="436">
                  <c:v>170.87999999999968</c:v>
                </c:pt>
                <c:pt idx="437">
                  <c:v>170.95999999999967</c:v>
                </c:pt>
                <c:pt idx="438">
                  <c:v>171.03999999999968</c:v>
                </c:pt>
                <c:pt idx="439">
                  <c:v>171.11999999999966</c:v>
                </c:pt>
                <c:pt idx="440">
                  <c:v>171.19999999999968</c:v>
                </c:pt>
                <c:pt idx="441">
                  <c:v>171.27999999999966</c:v>
                </c:pt>
                <c:pt idx="442">
                  <c:v>171.35999999999967</c:v>
                </c:pt>
                <c:pt idx="443">
                  <c:v>171.43999999999969</c:v>
                </c:pt>
                <c:pt idx="444">
                  <c:v>171.51999999999967</c:v>
                </c:pt>
                <c:pt idx="445">
                  <c:v>171.59999999999968</c:v>
                </c:pt>
                <c:pt idx="446">
                  <c:v>171.67999999999967</c:v>
                </c:pt>
                <c:pt idx="447">
                  <c:v>171.75999999999968</c:v>
                </c:pt>
                <c:pt idx="448">
                  <c:v>171.83999999999966</c:v>
                </c:pt>
                <c:pt idx="449">
                  <c:v>171.91999999999967</c:v>
                </c:pt>
                <c:pt idx="450">
                  <c:v>171.99999999999969</c:v>
                </c:pt>
                <c:pt idx="451">
                  <c:v>172.07999999999967</c:v>
                </c:pt>
                <c:pt idx="452">
                  <c:v>172.15999999999968</c:v>
                </c:pt>
                <c:pt idx="453">
                  <c:v>172.23999999999967</c:v>
                </c:pt>
                <c:pt idx="454">
                  <c:v>172.31999999999968</c:v>
                </c:pt>
                <c:pt idx="455">
                  <c:v>172.39999999999966</c:v>
                </c:pt>
                <c:pt idx="456">
                  <c:v>172.47999999999968</c:v>
                </c:pt>
                <c:pt idx="457">
                  <c:v>172.55999999999966</c:v>
                </c:pt>
                <c:pt idx="458">
                  <c:v>172.63999999999967</c:v>
                </c:pt>
                <c:pt idx="459">
                  <c:v>172.71999999999969</c:v>
                </c:pt>
                <c:pt idx="460">
                  <c:v>172.79999999999967</c:v>
                </c:pt>
                <c:pt idx="461">
                  <c:v>172.87999999999968</c:v>
                </c:pt>
                <c:pt idx="462">
                  <c:v>172.95999999999967</c:v>
                </c:pt>
                <c:pt idx="463">
                  <c:v>173.03999999999968</c:v>
                </c:pt>
                <c:pt idx="464">
                  <c:v>173.11999999999966</c:v>
                </c:pt>
                <c:pt idx="465">
                  <c:v>173.19999999999968</c:v>
                </c:pt>
                <c:pt idx="466">
                  <c:v>173.27999999999969</c:v>
                </c:pt>
                <c:pt idx="467">
                  <c:v>173.35999999999967</c:v>
                </c:pt>
                <c:pt idx="468">
                  <c:v>173.43999999999969</c:v>
                </c:pt>
                <c:pt idx="469">
                  <c:v>173.51999999999967</c:v>
                </c:pt>
                <c:pt idx="470">
                  <c:v>173.59999999999968</c:v>
                </c:pt>
                <c:pt idx="471">
                  <c:v>173.67999999999967</c:v>
                </c:pt>
                <c:pt idx="472">
                  <c:v>173.75999999999968</c:v>
                </c:pt>
                <c:pt idx="473">
                  <c:v>173.83999999999966</c:v>
                </c:pt>
                <c:pt idx="474">
                  <c:v>173.91999999999967</c:v>
                </c:pt>
                <c:pt idx="475">
                  <c:v>173.99999999999969</c:v>
                </c:pt>
                <c:pt idx="476">
                  <c:v>174.07999999999967</c:v>
                </c:pt>
                <c:pt idx="477">
                  <c:v>174.15999999999968</c:v>
                </c:pt>
                <c:pt idx="478">
                  <c:v>174.23999999999967</c:v>
                </c:pt>
                <c:pt idx="479">
                  <c:v>174.31999999999968</c:v>
                </c:pt>
                <c:pt idx="480">
                  <c:v>174.39999999999966</c:v>
                </c:pt>
                <c:pt idx="481">
                  <c:v>174.47999999999968</c:v>
                </c:pt>
                <c:pt idx="482">
                  <c:v>174.55999999999969</c:v>
                </c:pt>
                <c:pt idx="483">
                  <c:v>174.63999999999967</c:v>
                </c:pt>
                <c:pt idx="484">
                  <c:v>174.71999999999969</c:v>
                </c:pt>
                <c:pt idx="485">
                  <c:v>174.79999999999967</c:v>
                </c:pt>
                <c:pt idx="486">
                  <c:v>174.87999999999968</c:v>
                </c:pt>
                <c:pt idx="487">
                  <c:v>174.95999999999967</c:v>
                </c:pt>
                <c:pt idx="488">
                  <c:v>175.03999999999968</c:v>
                </c:pt>
                <c:pt idx="489">
                  <c:v>175.11999999999966</c:v>
                </c:pt>
                <c:pt idx="490">
                  <c:v>175.19999999999968</c:v>
                </c:pt>
                <c:pt idx="491">
                  <c:v>175.27999999999969</c:v>
                </c:pt>
                <c:pt idx="492">
                  <c:v>175.35999999999967</c:v>
                </c:pt>
                <c:pt idx="493">
                  <c:v>175.43999999999969</c:v>
                </c:pt>
                <c:pt idx="494">
                  <c:v>175.51999999999967</c:v>
                </c:pt>
                <c:pt idx="495">
                  <c:v>175.59999999999968</c:v>
                </c:pt>
                <c:pt idx="496">
                  <c:v>175.67999999999967</c:v>
                </c:pt>
                <c:pt idx="497">
                  <c:v>175.75999999999968</c:v>
                </c:pt>
                <c:pt idx="498">
                  <c:v>175.83999999999969</c:v>
                </c:pt>
                <c:pt idx="499">
                  <c:v>175.91999999999967</c:v>
                </c:pt>
                <c:pt idx="500">
                  <c:v>175.99999999999969</c:v>
                </c:pt>
                <c:pt idx="501">
                  <c:v>176.07999999999967</c:v>
                </c:pt>
                <c:pt idx="502">
                  <c:v>176.15999999999968</c:v>
                </c:pt>
                <c:pt idx="503">
                  <c:v>176.23999999999967</c:v>
                </c:pt>
                <c:pt idx="504">
                  <c:v>176.31999999999968</c:v>
                </c:pt>
                <c:pt idx="505">
                  <c:v>176.39999999999966</c:v>
                </c:pt>
                <c:pt idx="506">
                  <c:v>176.47999999999968</c:v>
                </c:pt>
                <c:pt idx="507">
                  <c:v>176.55999999999969</c:v>
                </c:pt>
                <c:pt idx="508">
                  <c:v>176.63999999999967</c:v>
                </c:pt>
                <c:pt idx="509">
                  <c:v>176.71999999999969</c:v>
                </c:pt>
                <c:pt idx="510">
                  <c:v>176.79999999999967</c:v>
                </c:pt>
                <c:pt idx="511">
                  <c:v>176.87999999999968</c:v>
                </c:pt>
                <c:pt idx="512">
                  <c:v>176.95999999999967</c:v>
                </c:pt>
                <c:pt idx="513">
                  <c:v>177.03999999999968</c:v>
                </c:pt>
                <c:pt idx="514">
                  <c:v>177.11999999999966</c:v>
                </c:pt>
                <c:pt idx="515">
                  <c:v>177.19999999999968</c:v>
                </c:pt>
                <c:pt idx="516">
                  <c:v>177.27999999999969</c:v>
                </c:pt>
                <c:pt idx="517">
                  <c:v>177.35999999999967</c:v>
                </c:pt>
                <c:pt idx="518">
                  <c:v>177.43999999999969</c:v>
                </c:pt>
                <c:pt idx="519">
                  <c:v>177.51999999999967</c:v>
                </c:pt>
                <c:pt idx="520">
                  <c:v>177.59999999999968</c:v>
                </c:pt>
                <c:pt idx="521">
                  <c:v>177.67999999999967</c:v>
                </c:pt>
                <c:pt idx="522">
                  <c:v>177.75999999999968</c:v>
                </c:pt>
                <c:pt idx="523">
                  <c:v>177.83999999999969</c:v>
                </c:pt>
                <c:pt idx="524">
                  <c:v>177.91999999999967</c:v>
                </c:pt>
                <c:pt idx="525">
                  <c:v>177.99999999999969</c:v>
                </c:pt>
                <c:pt idx="526">
                  <c:v>178.07999999999967</c:v>
                </c:pt>
                <c:pt idx="527">
                  <c:v>178.15999999999968</c:v>
                </c:pt>
                <c:pt idx="528">
                  <c:v>178.23999999999967</c:v>
                </c:pt>
                <c:pt idx="529">
                  <c:v>178.31999999999968</c:v>
                </c:pt>
                <c:pt idx="530">
                  <c:v>178.39999999999969</c:v>
                </c:pt>
                <c:pt idx="531">
                  <c:v>178.47999999999968</c:v>
                </c:pt>
                <c:pt idx="532">
                  <c:v>178.55999999999969</c:v>
                </c:pt>
                <c:pt idx="533">
                  <c:v>178.63999999999967</c:v>
                </c:pt>
                <c:pt idx="534">
                  <c:v>178.71999999999969</c:v>
                </c:pt>
                <c:pt idx="535">
                  <c:v>178.79999999999967</c:v>
                </c:pt>
                <c:pt idx="536">
                  <c:v>178.87999999999968</c:v>
                </c:pt>
                <c:pt idx="537">
                  <c:v>178.95999999999967</c:v>
                </c:pt>
                <c:pt idx="538">
                  <c:v>179.03999999999968</c:v>
                </c:pt>
                <c:pt idx="539">
                  <c:v>179.11999999999969</c:v>
                </c:pt>
                <c:pt idx="540">
                  <c:v>179.19999999999968</c:v>
                </c:pt>
                <c:pt idx="541">
                  <c:v>179.27999999999969</c:v>
                </c:pt>
                <c:pt idx="542">
                  <c:v>179.35999999999967</c:v>
                </c:pt>
                <c:pt idx="543">
                  <c:v>179.43999999999969</c:v>
                </c:pt>
                <c:pt idx="544">
                  <c:v>179.51999999999967</c:v>
                </c:pt>
                <c:pt idx="545">
                  <c:v>179.59999999999968</c:v>
                </c:pt>
                <c:pt idx="546">
                  <c:v>179.67999999999967</c:v>
                </c:pt>
                <c:pt idx="547">
                  <c:v>179.75999999999968</c:v>
                </c:pt>
                <c:pt idx="548">
                  <c:v>179.83999999999969</c:v>
                </c:pt>
                <c:pt idx="549">
                  <c:v>179.91999999999967</c:v>
                </c:pt>
                <c:pt idx="550">
                  <c:v>179.99999999999969</c:v>
                </c:pt>
                <c:pt idx="551">
                  <c:v>180.07999999999967</c:v>
                </c:pt>
                <c:pt idx="552">
                  <c:v>180.15999999999968</c:v>
                </c:pt>
                <c:pt idx="553">
                  <c:v>180.23999999999967</c:v>
                </c:pt>
                <c:pt idx="554">
                  <c:v>180.31999999999968</c:v>
                </c:pt>
                <c:pt idx="555">
                  <c:v>180.39999999999969</c:v>
                </c:pt>
                <c:pt idx="556">
                  <c:v>180.47999999999968</c:v>
                </c:pt>
                <c:pt idx="557">
                  <c:v>180.55999999999969</c:v>
                </c:pt>
                <c:pt idx="558">
                  <c:v>180.63999999999967</c:v>
                </c:pt>
                <c:pt idx="559">
                  <c:v>180.71999999999969</c:v>
                </c:pt>
                <c:pt idx="560">
                  <c:v>180.79999999999967</c:v>
                </c:pt>
                <c:pt idx="561">
                  <c:v>180.87999999999968</c:v>
                </c:pt>
                <c:pt idx="562">
                  <c:v>180.9599999999997</c:v>
                </c:pt>
                <c:pt idx="563">
                  <c:v>181.03999999999968</c:v>
                </c:pt>
                <c:pt idx="564">
                  <c:v>181.11999999999969</c:v>
                </c:pt>
                <c:pt idx="565">
                  <c:v>181.19999999999968</c:v>
                </c:pt>
                <c:pt idx="566">
                  <c:v>181.27999999999969</c:v>
                </c:pt>
                <c:pt idx="567">
                  <c:v>181.35999999999967</c:v>
                </c:pt>
                <c:pt idx="568">
                  <c:v>181.43999999999969</c:v>
                </c:pt>
                <c:pt idx="569">
                  <c:v>181.51999999999967</c:v>
                </c:pt>
                <c:pt idx="570">
                  <c:v>181.59999999999968</c:v>
                </c:pt>
                <c:pt idx="571">
                  <c:v>181.67999999999969</c:v>
                </c:pt>
                <c:pt idx="572">
                  <c:v>181.75999999999968</c:v>
                </c:pt>
                <c:pt idx="573">
                  <c:v>181.83999999999969</c:v>
                </c:pt>
                <c:pt idx="574">
                  <c:v>181.91999999999967</c:v>
                </c:pt>
                <c:pt idx="575">
                  <c:v>181.99999999999969</c:v>
                </c:pt>
                <c:pt idx="576">
                  <c:v>182.07999999999967</c:v>
                </c:pt>
                <c:pt idx="577">
                  <c:v>182.15999999999968</c:v>
                </c:pt>
                <c:pt idx="578">
                  <c:v>182.23999999999967</c:v>
                </c:pt>
                <c:pt idx="579">
                  <c:v>182.31999999999968</c:v>
                </c:pt>
                <c:pt idx="580">
                  <c:v>182.39999999999969</c:v>
                </c:pt>
                <c:pt idx="581">
                  <c:v>182.47999999999968</c:v>
                </c:pt>
                <c:pt idx="582">
                  <c:v>182.55999999999969</c:v>
                </c:pt>
                <c:pt idx="583">
                  <c:v>182.63999999999967</c:v>
                </c:pt>
                <c:pt idx="584">
                  <c:v>182.71999999999969</c:v>
                </c:pt>
                <c:pt idx="585">
                  <c:v>182.79999999999967</c:v>
                </c:pt>
                <c:pt idx="586">
                  <c:v>182.87999999999968</c:v>
                </c:pt>
                <c:pt idx="587">
                  <c:v>182.9599999999997</c:v>
                </c:pt>
                <c:pt idx="588">
                  <c:v>183.03999999999968</c:v>
                </c:pt>
                <c:pt idx="589">
                  <c:v>183.11999999999969</c:v>
                </c:pt>
                <c:pt idx="590">
                  <c:v>183.19999999999968</c:v>
                </c:pt>
                <c:pt idx="591">
                  <c:v>183.27999999999969</c:v>
                </c:pt>
                <c:pt idx="592">
                  <c:v>183.35999999999967</c:v>
                </c:pt>
                <c:pt idx="593">
                  <c:v>183.43999999999969</c:v>
                </c:pt>
                <c:pt idx="594">
                  <c:v>183.5199999999997</c:v>
                </c:pt>
                <c:pt idx="595">
                  <c:v>183.59999999999968</c:v>
                </c:pt>
                <c:pt idx="596">
                  <c:v>183.67999999999969</c:v>
                </c:pt>
                <c:pt idx="597">
                  <c:v>183.75999999999968</c:v>
                </c:pt>
                <c:pt idx="598">
                  <c:v>183.83999999999969</c:v>
                </c:pt>
                <c:pt idx="599">
                  <c:v>183.91999999999967</c:v>
                </c:pt>
                <c:pt idx="600">
                  <c:v>183.99999999999969</c:v>
                </c:pt>
                <c:pt idx="601">
                  <c:v>184.07999999999967</c:v>
                </c:pt>
                <c:pt idx="602">
                  <c:v>184.15999999999968</c:v>
                </c:pt>
                <c:pt idx="603">
                  <c:v>184.23999999999967</c:v>
                </c:pt>
                <c:pt idx="604">
                  <c:v>184.31999999999968</c:v>
                </c:pt>
                <c:pt idx="605">
                  <c:v>184.39999999999966</c:v>
                </c:pt>
                <c:pt idx="606">
                  <c:v>184.47999999999968</c:v>
                </c:pt>
                <c:pt idx="607">
                  <c:v>184.55999999999966</c:v>
                </c:pt>
                <c:pt idx="608">
                  <c:v>184.63999999999967</c:v>
                </c:pt>
                <c:pt idx="609">
                  <c:v>184.71999999999966</c:v>
                </c:pt>
                <c:pt idx="610">
                  <c:v>184.79999999999967</c:v>
                </c:pt>
                <c:pt idx="611">
                  <c:v>184.87999999999965</c:v>
                </c:pt>
                <c:pt idx="612">
                  <c:v>184.95999999999967</c:v>
                </c:pt>
                <c:pt idx="613">
                  <c:v>185.03999999999965</c:v>
                </c:pt>
                <c:pt idx="614">
                  <c:v>185.11999999999966</c:v>
                </c:pt>
                <c:pt idx="615">
                  <c:v>185.19999999999965</c:v>
                </c:pt>
                <c:pt idx="616">
                  <c:v>185.27999999999966</c:v>
                </c:pt>
                <c:pt idx="617">
                  <c:v>185.35999999999964</c:v>
                </c:pt>
                <c:pt idx="618">
                  <c:v>185.43999999999966</c:v>
                </c:pt>
                <c:pt idx="619">
                  <c:v>185.51999999999964</c:v>
                </c:pt>
                <c:pt idx="620">
                  <c:v>185.59999999999965</c:v>
                </c:pt>
                <c:pt idx="621">
                  <c:v>185.67999999999964</c:v>
                </c:pt>
                <c:pt idx="622">
                  <c:v>185.75999999999965</c:v>
                </c:pt>
                <c:pt idx="623">
                  <c:v>185.83999999999963</c:v>
                </c:pt>
                <c:pt idx="624">
                  <c:v>185.91999999999965</c:v>
                </c:pt>
                <c:pt idx="625">
                  <c:v>185.99999999999963</c:v>
                </c:pt>
                <c:pt idx="626">
                  <c:v>186.07999999999964</c:v>
                </c:pt>
                <c:pt idx="627">
                  <c:v>186.15999999999963</c:v>
                </c:pt>
                <c:pt idx="628">
                  <c:v>186.23999999999964</c:v>
                </c:pt>
                <c:pt idx="629">
                  <c:v>186.31999999999962</c:v>
                </c:pt>
                <c:pt idx="630">
                  <c:v>186.39999999999964</c:v>
                </c:pt>
                <c:pt idx="631">
                  <c:v>186.47999999999962</c:v>
                </c:pt>
                <c:pt idx="632">
                  <c:v>186.55999999999963</c:v>
                </c:pt>
                <c:pt idx="633">
                  <c:v>186.63999999999962</c:v>
                </c:pt>
                <c:pt idx="634">
                  <c:v>186.71999999999963</c:v>
                </c:pt>
                <c:pt idx="635">
                  <c:v>186.79999999999961</c:v>
                </c:pt>
                <c:pt idx="636">
                  <c:v>186.87999999999963</c:v>
                </c:pt>
                <c:pt idx="637">
                  <c:v>186.95999999999961</c:v>
                </c:pt>
                <c:pt idx="638">
                  <c:v>187.03999999999962</c:v>
                </c:pt>
                <c:pt idx="639">
                  <c:v>187.11999999999961</c:v>
                </c:pt>
                <c:pt idx="640">
                  <c:v>187.19999999999962</c:v>
                </c:pt>
                <c:pt idx="641">
                  <c:v>187.2799999999996</c:v>
                </c:pt>
                <c:pt idx="642">
                  <c:v>187.35999999999962</c:v>
                </c:pt>
                <c:pt idx="643">
                  <c:v>187.4399999999996</c:v>
                </c:pt>
                <c:pt idx="644">
                  <c:v>187.51999999999961</c:v>
                </c:pt>
                <c:pt idx="645">
                  <c:v>187.5999999999996</c:v>
                </c:pt>
                <c:pt idx="646">
                  <c:v>187.67999999999961</c:v>
                </c:pt>
                <c:pt idx="647">
                  <c:v>187.75999999999959</c:v>
                </c:pt>
                <c:pt idx="648">
                  <c:v>187.83999999999961</c:v>
                </c:pt>
                <c:pt idx="649">
                  <c:v>187.91999999999959</c:v>
                </c:pt>
                <c:pt idx="650">
                  <c:v>187.9999999999996</c:v>
                </c:pt>
                <c:pt idx="651">
                  <c:v>188.07999999999959</c:v>
                </c:pt>
                <c:pt idx="652">
                  <c:v>188.1599999999996</c:v>
                </c:pt>
                <c:pt idx="653">
                  <c:v>188.23999999999958</c:v>
                </c:pt>
                <c:pt idx="654">
                  <c:v>188.3199999999996</c:v>
                </c:pt>
                <c:pt idx="655">
                  <c:v>188.39999999999958</c:v>
                </c:pt>
                <c:pt idx="656">
                  <c:v>188.47999999999959</c:v>
                </c:pt>
                <c:pt idx="657">
                  <c:v>188.55999999999958</c:v>
                </c:pt>
                <c:pt idx="658">
                  <c:v>188.63999999999959</c:v>
                </c:pt>
                <c:pt idx="659">
                  <c:v>188.71999999999957</c:v>
                </c:pt>
                <c:pt idx="660">
                  <c:v>188.79999999999959</c:v>
                </c:pt>
                <c:pt idx="661">
                  <c:v>188.87999999999957</c:v>
                </c:pt>
                <c:pt idx="662">
                  <c:v>188.95999999999958</c:v>
                </c:pt>
                <c:pt idx="663">
                  <c:v>189.03999999999957</c:v>
                </c:pt>
                <c:pt idx="664">
                  <c:v>189.11999999999958</c:v>
                </c:pt>
                <c:pt idx="665">
                  <c:v>189.19999999999956</c:v>
                </c:pt>
                <c:pt idx="666">
                  <c:v>189.27999999999957</c:v>
                </c:pt>
                <c:pt idx="667">
                  <c:v>189.35999999999956</c:v>
                </c:pt>
                <c:pt idx="668">
                  <c:v>189.43999999999957</c:v>
                </c:pt>
                <c:pt idx="669">
                  <c:v>189.51999999999956</c:v>
                </c:pt>
                <c:pt idx="670">
                  <c:v>189.59999999999957</c:v>
                </c:pt>
                <c:pt idx="671">
                  <c:v>189.67999999999955</c:v>
                </c:pt>
                <c:pt idx="672">
                  <c:v>189.75999999999956</c:v>
                </c:pt>
                <c:pt idx="673">
                  <c:v>189.83999999999955</c:v>
                </c:pt>
                <c:pt idx="674">
                  <c:v>189.91999999999956</c:v>
                </c:pt>
                <c:pt idx="675">
                  <c:v>189.99999999999955</c:v>
                </c:pt>
                <c:pt idx="676">
                  <c:v>190.07999999999956</c:v>
                </c:pt>
                <c:pt idx="677">
                  <c:v>190.15999999999954</c:v>
                </c:pt>
                <c:pt idx="678">
                  <c:v>190.23999999999955</c:v>
                </c:pt>
                <c:pt idx="679">
                  <c:v>190.31999999999954</c:v>
                </c:pt>
                <c:pt idx="680">
                  <c:v>190.39999999999955</c:v>
                </c:pt>
                <c:pt idx="681">
                  <c:v>190.47999999999954</c:v>
                </c:pt>
                <c:pt idx="682">
                  <c:v>190.55999999999955</c:v>
                </c:pt>
                <c:pt idx="683">
                  <c:v>190.63999999999953</c:v>
                </c:pt>
                <c:pt idx="684">
                  <c:v>190.71999999999954</c:v>
                </c:pt>
                <c:pt idx="685">
                  <c:v>190.79999999999953</c:v>
                </c:pt>
                <c:pt idx="686">
                  <c:v>190.87999999999954</c:v>
                </c:pt>
                <c:pt idx="687">
                  <c:v>190.95999999999952</c:v>
                </c:pt>
                <c:pt idx="688">
                  <c:v>191.03999999999954</c:v>
                </c:pt>
                <c:pt idx="689">
                  <c:v>191.11999999999952</c:v>
                </c:pt>
                <c:pt idx="690">
                  <c:v>191.19999999999953</c:v>
                </c:pt>
                <c:pt idx="691">
                  <c:v>191.27999999999952</c:v>
                </c:pt>
                <c:pt idx="692">
                  <c:v>191.35999999999953</c:v>
                </c:pt>
                <c:pt idx="693">
                  <c:v>191.43999999999951</c:v>
                </c:pt>
                <c:pt idx="694">
                  <c:v>191.51999999999953</c:v>
                </c:pt>
                <c:pt idx="695">
                  <c:v>191.59999999999951</c:v>
                </c:pt>
                <c:pt idx="696">
                  <c:v>191.67999999999952</c:v>
                </c:pt>
                <c:pt idx="697">
                  <c:v>191.75999999999951</c:v>
                </c:pt>
                <c:pt idx="698">
                  <c:v>191.83999999999952</c:v>
                </c:pt>
                <c:pt idx="699">
                  <c:v>191.9199999999995</c:v>
                </c:pt>
                <c:pt idx="700">
                  <c:v>191.99999999999952</c:v>
                </c:pt>
                <c:pt idx="701">
                  <c:v>192.0799999999995</c:v>
                </c:pt>
                <c:pt idx="702">
                  <c:v>192.15999999999951</c:v>
                </c:pt>
                <c:pt idx="703">
                  <c:v>192.2399999999995</c:v>
                </c:pt>
                <c:pt idx="704">
                  <c:v>192.31999999999951</c:v>
                </c:pt>
                <c:pt idx="705">
                  <c:v>192.39999999999949</c:v>
                </c:pt>
                <c:pt idx="706">
                  <c:v>192.47999999999951</c:v>
                </c:pt>
                <c:pt idx="707">
                  <c:v>192.55999999999949</c:v>
                </c:pt>
                <c:pt idx="708">
                  <c:v>192.6399999999995</c:v>
                </c:pt>
                <c:pt idx="709">
                  <c:v>192.71999999999949</c:v>
                </c:pt>
                <c:pt idx="710">
                  <c:v>192.7999999999995</c:v>
                </c:pt>
                <c:pt idx="711">
                  <c:v>192.87999999999948</c:v>
                </c:pt>
                <c:pt idx="712">
                  <c:v>192.9599999999995</c:v>
                </c:pt>
                <c:pt idx="713">
                  <c:v>193.03999999999948</c:v>
                </c:pt>
                <c:pt idx="714">
                  <c:v>193.11999999999949</c:v>
                </c:pt>
                <c:pt idx="715">
                  <c:v>193.19999999999948</c:v>
                </c:pt>
                <c:pt idx="716">
                  <c:v>193.27999999999949</c:v>
                </c:pt>
                <c:pt idx="717">
                  <c:v>193.35999999999947</c:v>
                </c:pt>
                <c:pt idx="718">
                  <c:v>193.43999999999949</c:v>
                </c:pt>
                <c:pt idx="719">
                  <c:v>193.51999999999947</c:v>
                </c:pt>
                <c:pt idx="720">
                  <c:v>193.59999999999948</c:v>
                </c:pt>
                <c:pt idx="721">
                  <c:v>193.67999999999947</c:v>
                </c:pt>
                <c:pt idx="722">
                  <c:v>193.75999999999948</c:v>
                </c:pt>
                <c:pt idx="723">
                  <c:v>193.83999999999946</c:v>
                </c:pt>
                <c:pt idx="724">
                  <c:v>193.91999999999948</c:v>
                </c:pt>
                <c:pt idx="725">
                  <c:v>193.99999999999946</c:v>
                </c:pt>
                <c:pt idx="726">
                  <c:v>194.07999999999947</c:v>
                </c:pt>
                <c:pt idx="727">
                  <c:v>194.15999999999946</c:v>
                </c:pt>
                <c:pt idx="728">
                  <c:v>194.23999999999947</c:v>
                </c:pt>
                <c:pt idx="729">
                  <c:v>194.31999999999945</c:v>
                </c:pt>
                <c:pt idx="730">
                  <c:v>194.39999999999947</c:v>
                </c:pt>
                <c:pt idx="731">
                  <c:v>194.47999999999945</c:v>
                </c:pt>
                <c:pt idx="732">
                  <c:v>194.55999999999946</c:v>
                </c:pt>
                <c:pt idx="733">
                  <c:v>194.63999999999945</c:v>
                </c:pt>
                <c:pt idx="734">
                  <c:v>194.71999999999946</c:v>
                </c:pt>
                <c:pt idx="735">
                  <c:v>194.79999999999944</c:v>
                </c:pt>
                <c:pt idx="736">
                  <c:v>194.87999999999946</c:v>
                </c:pt>
                <c:pt idx="737">
                  <c:v>194.95999999999944</c:v>
                </c:pt>
                <c:pt idx="738">
                  <c:v>195.03999999999945</c:v>
                </c:pt>
                <c:pt idx="739">
                  <c:v>195.11999999999944</c:v>
                </c:pt>
                <c:pt idx="740">
                  <c:v>195.19999999999945</c:v>
                </c:pt>
                <c:pt idx="741">
                  <c:v>195.27999999999943</c:v>
                </c:pt>
                <c:pt idx="742">
                  <c:v>195.35999999999945</c:v>
                </c:pt>
                <c:pt idx="743">
                  <c:v>195.43999999999943</c:v>
                </c:pt>
                <c:pt idx="744">
                  <c:v>195.51999999999944</c:v>
                </c:pt>
                <c:pt idx="745">
                  <c:v>195.59999999999943</c:v>
                </c:pt>
                <c:pt idx="746">
                  <c:v>195.67999999999944</c:v>
                </c:pt>
                <c:pt idx="747">
                  <c:v>195.75999999999942</c:v>
                </c:pt>
                <c:pt idx="748">
                  <c:v>195.83999999999943</c:v>
                </c:pt>
                <c:pt idx="749">
                  <c:v>195.91999999999942</c:v>
                </c:pt>
                <c:pt idx="750">
                  <c:v>195.99999999999943</c:v>
                </c:pt>
                <c:pt idx="751">
                  <c:v>196.07999999999942</c:v>
                </c:pt>
                <c:pt idx="752">
                  <c:v>196.15999999999943</c:v>
                </c:pt>
                <c:pt idx="753">
                  <c:v>196.23999999999941</c:v>
                </c:pt>
                <c:pt idx="754">
                  <c:v>196.31999999999942</c:v>
                </c:pt>
                <c:pt idx="755">
                  <c:v>196.39999999999941</c:v>
                </c:pt>
                <c:pt idx="756">
                  <c:v>196.47999999999942</c:v>
                </c:pt>
                <c:pt idx="757">
                  <c:v>196.55999999999941</c:v>
                </c:pt>
                <c:pt idx="758">
                  <c:v>196.63999999999942</c:v>
                </c:pt>
                <c:pt idx="759">
                  <c:v>196.7199999999994</c:v>
                </c:pt>
                <c:pt idx="760">
                  <c:v>196.79999999999941</c:v>
                </c:pt>
                <c:pt idx="761">
                  <c:v>196.8799999999994</c:v>
                </c:pt>
                <c:pt idx="762">
                  <c:v>196.95999999999941</c:v>
                </c:pt>
                <c:pt idx="763">
                  <c:v>197.0399999999994</c:v>
                </c:pt>
                <c:pt idx="764">
                  <c:v>197.11999999999941</c:v>
                </c:pt>
                <c:pt idx="765">
                  <c:v>197.19999999999939</c:v>
                </c:pt>
                <c:pt idx="766">
                  <c:v>197.2799999999994</c:v>
                </c:pt>
                <c:pt idx="767">
                  <c:v>197.35999999999939</c:v>
                </c:pt>
                <c:pt idx="768">
                  <c:v>197.4399999999994</c:v>
                </c:pt>
                <c:pt idx="769">
                  <c:v>197.51999999999938</c:v>
                </c:pt>
                <c:pt idx="770">
                  <c:v>197.5999999999994</c:v>
                </c:pt>
                <c:pt idx="771">
                  <c:v>197.67999999999938</c:v>
                </c:pt>
                <c:pt idx="772">
                  <c:v>197.75999999999939</c:v>
                </c:pt>
                <c:pt idx="773">
                  <c:v>197.83999999999938</c:v>
                </c:pt>
                <c:pt idx="774">
                  <c:v>197.91999999999939</c:v>
                </c:pt>
                <c:pt idx="775">
                  <c:v>197.99999999999937</c:v>
                </c:pt>
                <c:pt idx="776">
                  <c:v>198.07999999999939</c:v>
                </c:pt>
                <c:pt idx="777">
                  <c:v>198.15999999999937</c:v>
                </c:pt>
                <c:pt idx="778">
                  <c:v>198.23999999999938</c:v>
                </c:pt>
                <c:pt idx="779">
                  <c:v>198.31999999999937</c:v>
                </c:pt>
                <c:pt idx="780">
                  <c:v>198.39999999999938</c:v>
                </c:pt>
                <c:pt idx="781">
                  <c:v>198.47999999999936</c:v>
                </c:pt>
                <c:pt idx="782">
                  <c:v>198.55999999999938</c:v>
                </c:pt>
                <c:pt idx="783">
                  <c:v>198.63999999999936</c:v>
                </c:pt>
                <c:pt idx="784">
                  <c:v>198.71999999999937</c:v>
                </c:pt>
                <c:pt idx="785">
                  <c:v>198.79999999999936</c:v>
                </c:pt>
                <c:pt idx="786">
                  <c:v>198.87999999999937</c:v>
                </c:pt>
                <c:pt idx="787">
                  <c:v>198.95999999999935</c:v>
                </c:pt>
                <c:pt idx="788">
                  <c:v>199.03999999999937</c:v>
                </c:pt>
                <c:pt idx="789">
                  <c:v>199.11999999999935</c:v>
                </c:pt>
                <c:pt idx="790">
                  <c:v>199.19999999999936</c:v>
                </c:pt>
                <c:pt idx="791">
                  <c:v>199.27999999999935</c:v>
                </c:pt>
                <c:pt idx="792">
                  <c:v>199.35999999999936</c:v>
                </c:pt>
                <c:pt idx="793">
                  <c:v>199.43999999999934</c:v>
                </c:pt>
                <c:pt idx="794">
                  <c:v>199.51999999999936</c:v>
                </c:pt>
                <c:pt idx="795">
                  <c:v>199.59999999999934</c:v>
                </c:pt>
                <c:pt idx="796">
                  <c:v>199.67999999999935</c:v>
                </c:pt>
                <c:pt idx="797">
                  <c:v>199.75999999999934</c:v>
                </c:pt>
                <c:pt idx="798">
                  <c:v>199.83999999999935</c:v>
                </c:pt>
                <c:pt idx="799">
                  <c:v>199.91999999999933</c:v>
                </c:pt>
                <c:pt idx="800">
                  <c:v>199.99999999999935</c:v>
                </c:pt>
              </c:numCache>
            </c:numRef>
          </c:xVal>
          <c:yVal>
            <c:numRef>
              <c:f>Calculos!$E$9:$E$809</c:f>
              <c:numCache>
                <c:formatCode>General</c:formatCode>
                <c:ptCount val="801"/>
                <c:pt idx="0">
                  <c:v>6.1444668550757089E-5</c:v>
                </c:pt>
                <c:pt idx="1">
                  <c:v>6.3949075510594922E-5</c:v>
                </c:pt>
                <c:pt idx="2">
                  <c:v>6.6548903706801084E-5</c:v>
                </c:pt>
                <c:pt idx="3">
                  <c:v>6.9247501949078246E-5</c:v>
                </c:pt>
                <c:pt idx="4">
                  <c:v>7.2048324787358614E-5</c:v>
                </c:pt>
                <c:pt idx="5">
                  <c:v>7.4954935389944118E-5</c:v>
                </c:pt>
                <c:pt idx="6">
                  <c:v>7.7971008482805119E-5</c:v>
                </c:pt>
                <c:pt idx="7">
                  <c:v>8.1100333350713643E-5</c:v>
                </c:pt>
                <c:pt idx="8">
                  <c:v>8.4346816900867299E-5</c:v>
                </c:pt>
                <c:pt idx="9">
                  <c:v>8.7714486789645859E-5</c:v>
                </c:pt>
                <c:pt idx="10">
                  <c:v>9.1207494613118511E-5</c:v>
                </c:pt>
                <c:pt idx="11">
                  <c:v>9.4830119161903596E-5</c:v>
                </c:pt>
                <c:pt idx="12">
                  <c:v>9.8586769740956746E-5</c:v>
                </c:pt>
                <c:pt idx="13">
                  <c:v>1.0248198955484349E-4</c:v>
                </c:pt>
                <c:pt idx="14">
                  <c:v>1.0652045915902497E-4</c:v>
                </c:pt>
                <c:pt idx="15">
                  <c:v>1.1070699997766093E-4</c:v>
                </c:pt>
                <c:pt idx="16">
                  <c:v>1.1504657788840633E-4</c:v>
                </c:pt>
                <c:pt idx="17">
                  <c:v>1.1954430687464785E-4</c:v>
                </c:pt>
                <c:pt idx="18">
                  <c:v>1.2420545274559769E-4</c:v>
                </c:pt>
                <c:pt idx="19">
                  <c:v>1.2903543692462929E-4</c:v>
                </c:pt>
                <c:pt idx="20">
                  <c:v>1.340398403062039E-4</c:v>
                </c:pt>
                <c:pt idx="21">
                  <c:v>1.3922440718170756E-4</c:v>
                </c:pt>
                <c:pt idx="22">
                  <c:v>1.4459504923447221E-4</c:v>
                </c:pt>
                <c:pt idx="23">
                  <c:v>1.5015784960422534E-4</c:v>
                </c:pt>
                <c:pt idx="24">
                  <c:v>1.5591906702116639E-4</c:v>
                </c:pt>
                <c:pt idx="25">
                  <c:v>1.6188514000982745E-4</c:v>
                </c:pt>
                <c:pt idx="26">
                  <c:v>1.6806269116283364E-4</c:v>
                </c:pt>
                <c:pt idx="27">
                  <c:v>1.7445853148463202E-4</c:v>
                </c:pt>
                <c:pt idx="28">
                  <c:v>1.8107966480520972E-4</c:v>
                </c:pt>
                <c:pt idx="29">
                  <c:v>1.8793329226377464E-4</c:v>
                </c:pt>
                <c:pt idx="30">
                  <c:v>1.9502681686232005E-4</c:v>
                </c:pt>
                <c:pt idx="31">
                  <c:v>2.0236784808894224E-4</c:v>
                </c:pt>
                <c:pt idx="32">
                  <c:v>2.0996420661072458E-4</c:v>
                </c:pt>
                <c:pt idx="33">
                  <c:v>2.1782392903594563E-4</c:v>
                </c:pt>
                <c:pt idx="34">
                  <c:v>2.259552727453104E-4</c:v>
                </c:pt>
                <c:pt idx="35">
                  <c:v>2.34366720791844E-4</c:v>
                </c:pt>
                <c:pt idx="36">
                  <c:v>2.4306698686902075E-4</c:v>
                </c:pt>
                <c:pt idx="37">
                  <c:v>2.5206502034664271E-4</c:v>
                </c:pt>
                <c:pt idx="38">
                  <c:v>2.6137001137391177E-4</c:v>
                </c:pt>
                <c:pt idx="39">
                  <c:v>2.7099139604907125E-4</c:v>
                </c:pt>
                <c:pt idx="40">
                  <c:v>2.80938861654922E-4</c:v>
                </c:pt>
                <c:pt idx="41">
                  <c:v>2.9122235195944732E-4</c:v>
                </c:pt>
                <c:pt idx="42">
                  <c:v>3.0185207258070585E-4</c:v>
                </c:pt>
                <c:pt idx="43">
                  <c:v>3.1283849641506966E-4</c:v>
                </c:pt>
                <c:pt idx="44">
                  <c:v>3.2419236912781751E-4</c:v>
                </c:pt>
                <c:pt idx="45">
                  <c:v>3.3592471470499823E-4</c:v>
                </c:pt>
                <c:pt idx="46">
                  <c:v>3.4804684106540864E-4</c:v>
                </c:pt>
                <c:pt idx="47">
                  <c:v>3.6057034573143572E-4</c:v>
                </c:pt>
                <c:pt idx="48">
                  <c:v>3.7350712155743325E-4</c:v>
                </c:pt>
                <c:pt idx="49">
                  <c:v>3.8686936251420867E-4</c:v>
                </c:pt>
                <c:pt idx="50">
                  <c:v>4.006695695281082E-4</c:v>
                </c:pt>
                <c:pt idx="51">
                  <c:v>4.1492055637309152E-4</c:v>
                </c:pt>
                <c:pt idx="52">
                  <c:v>4.2963545561409586E-4</c:v>
                </c:pt>
                <c:pt idx="53">
                  <c:v>4.4482772459988819E-4</c:v>
                </c:pt>
                <c:pt idx="54">
                  <c:v>4.6051115150350954E-4</c:v>
                </c:pt>
                <c:pt idx="55">
                  <c:v>4.766998614083081E-4</c:v>
                </c:pt>
                <c:pt idx="56">
                  <c:v>4.9340832243745952E-4</c:v>
                </c:pt>
                <c:pt idx="57">
                  <c:v>5.1065135192476633E-4</c:v>
                </c:pt>
                <c:pt idx="58">
                  <c:v>5.2844412262441907E-4</c:v>
                </c:pt>
                <c:pt idx="59">
                  <c:v>5.4680216895729638E-4</c:v>
                </c:pt>
                <c:pt idx="60">
                  <c:v>5.6574139329126536E-4</c:v>
                </c:pt>
                <c:pt idx="61">
                  <c:v>5.8527807225283875E-4</c:v>
                </c:pt>
                <c:pt idx="62">
                  <c:v>6.0542886306741829E-4</c:v>
                </c:pt>
                <c:pt idx="63">
                  <c:v>6.2621080992525629E-4</c:v>
                </c:pt>
                <c:pt idx="64">
                  <c:v>6.4764135037012605E-4</c:v>
                </c:pt>
                <c:pt idx="65">
                  <c:v>6.6973832170759786E-4</c:v>
                </c:pt>
                <c:pt idx="66">
                  <c:v>6.9251996742966725E-4</c:v>
                </c:pt>
                <c:pt idx="67">
                  <c:v>7.1600494365239517E-4</c:v>
                </c:pt>
                <c:pt idx="68">
                  <c:v>7.4021232556305586E-4</c:v>
                </c:pt>
                <c:pt idx="69">
                  <c:v>7.651616138732002E-4</c:v>
                </c:pt>
                <c:pt idx="70">
                  <c:v>7.9087274127388242E-4</c:v>
                </c:pt>
                <c:pt idx="71">
                  <c:v>8.173660788892013E-4</c:v>
                </c:pt>
                <c:pt idx="72">
                  <c:v>8.4466244272414829E-4</c:v>
                </c:pt>
                <c:pt idx="73">
                  <c:v>8.7278310010265123E-4</c:v>
                </c:pt>
                <c:pt idx="74">
                  <c:v>9.0174977609154279E-4</c:v>
                </c:pt>
                <c:pt idx="75">
                  <c:v>9.3158465990608578E-4</c:v>
                </c:pt>
                <c:pt idx="76">
                  <c:v>9.6231041129251369E-4</c:v>
                </c:pt>
                <c:pt idx="77">
                  <c:v>9.9395016688295121E-4</c:v>
                </c:pt>
                <c:pt idx="78">
                  <c:v>1.0265275465179071E-3</c:v>
                </c:pt>
                <c:pt idx="79">
                  <c:v>1.0600666595314292E-3</c:v>
                </c:pt>
                <c:pt idx="80">
                  <c:v>1.0945921109938536E-3</c:v>
                </c:pt>
                <c:pt idx="81">
                  <c:v>1.1301290079069562E-3</c:v>
                </c:pt>
                <c:pt idx="82">
                  <c:v>1.1667029653461714E-3</c:v>
                </c:pt>
                <c:pt idx="83">
                  <c:v>1.2043401125444116E-3</c:v>
                </c:pt>
                <c:pt idx="84">
                  <c:v>1.2430670989118779E-3</c:v>
                </c:pt>
                <c:pt idx="85">
                  <c:v>1.2829110999861329E-3</c:v>
                </c:pt>
                <c:pt idx="86">
                  <c:v>1.3238998233065444E-3</c:v>
                </c:pt>
                <c:pt idx="87">
                  <c:v>1.3660615142070942E-3</c:v>
                </c:pt>
                <c:pt idx="88">
                  <c:v>1.4094249615214114E-3</c:v>
                </c:pt>
                <c:pt idx="89">
                  <c:v>1.4540195031937325E-3</c:v>
                </c:pt>
                <c:pt idx="90">
                  <c:v>1.499875031789395E-3</c:v>
                </c:pt>
                <c:pt idx="91">
                  <c:v>1.547021999898292E-3</c:v>
                </c:pt>
                <c:pt idx="92">
                  <c:v>1.5954914254246362E-3</c:v>
                </c:pt>
                <c:pt idx="93">
                  <c:v>1.6453148967561916E-3</c:v>
                </c:pt>
                <c:pt idx="94">
                  <c:v>1.6965245778060752E-3</c:v>
                </c:pt>
                <c:pt idx="95">
                  <c:v>1.7491532129200241E-3</c:v>
                </c:pt>
                <c:pt idx="96">
                  <c:v>1.8032341316419655E-3</c:v>
                </c:pt>
                <c:pt idx="97">
                  <c:v>1.8588012533305653E-3</c:v>
                </c:pt>
                <c:pt idx="98">
                  <c:v>1.91588909161932E-3</c:v>
                </c:pt>
                <c:pt idx="99">
                  <c:v>1.9745327587126368E-3</c:v>
                </c:pt>
                <c:pt idx="100">
                  <c:v>2.0347679695102384E-3</c:v>
                </c:pt>
                <c:pt idx="101">
                  <c:v>2.0966310455521058E-3</c:v>
                </c:pt>
                <c:pt idx="102">
                  <c:v>2.1601589187760497E-3</c:v>
                </c:pt>
                <c:pt idx="103">
                  <c:v>2.2253891350799311E-3</c:v>
                </c:pt>
                <c:pt idx="104">
                  <c:v>2.2923598576803966E-3</c:v>
                </c:pt>
                <c:pt idx="105">
                  <c:v>2.3611098702599476E-3</c:v>
                </c:pt>
                <c:pt idx="106">
                  <c:v>2.4316785798939979E-3</c:v>
                </c:pt>
                <c:pt idx="107">
                  <c:v>2.5041060197495495E-3</c:v>
                </c:pt>
                <c:pt idx="108">
                  <c:v>2.5784328515469886E-3</c:v>
                </c:pt>
                <c:pt idx="109">
                  <c:v>2.6547003677763934E-3</c:v>
                </c:pt>
                <c:pt idx="110">
                  <c:v>2.7329504936597455E-3</c:v>
                </c:pt>
                <c:pt idx="111">
                  <c:v>2.8132257888502563E-3</c:v>
                </c:pt>
                <c:pt idx="112">
                  <c:v>2.89556944886004E-3</c:v>
                </c:pt>
                <c:pt idx="113">
                  <c:v>2.98002530620722E-3</c:v>
                </c:pt>
                <c:pt idx="114">
                  <c:v>3.0666378312735653E-3</c:v>
                </c:pt>
                <c:pt idx="115">
                  <c:v>3.1554521328636394E-3</c:v>
                </c:pt>
                <c:pt idx="116">
                  <c:v>3.246513958456414E-3</c:v>
                </c:pt>
                <c:pt idx="117">
                  <c:v>3.3398696941402866E-3</c:v>
                </c:pt>
                <c:pt idx="118">
                  <c:v>3.4355663642223265E-3</c:v>
                </c:pt>
                <c:pt idx="119">
                  <c:v>3.5336516305026272E-3</c:v>
                </c:pt>
                <c:pt idx="120">
                  <c:v>3.6341737912045525E-3</c:v>
                </c:pt>
                <c:pt idx="121">
                  <c:v>3.7371817795516754E-3</c:v>
                </c:pt>
                <c:pt idx="122">
                  <c:v>3.8427251619822071E-3</c:v>
                </c:pt>
                <c:pt idx="123">
                  <c:v>3.9508541359916426E-3</c:v>
                </c:pt>
                <c:pt idx="124">
                  <c:v>4.0616195275944601E-3</c:v>
                </c:pt>
                <c:pt idx="125">
                  <c:v>4.1750727883956163E-3</c:v>
                </c:pt>
                <c:pt idx="126">
                  <c:v>4.2912659922626399E-3</c:v>
                </c:pt>
                <c:pt idx="127">
                  <c:v>4.4102518315891955E-3</c:v>
                </c:pt>
                <c:pt idx="128">
                  <c:v>4.5320836131409184E-3</c:v>
                </c:pt>
                <c:pt idx="129">
                  <c:v>4.6568152534744696E-3</c:v>
                </c:pt>
                <c:pt idx="130">
                  <c:v>4.7845012739207368E-3</c:v>
                </c:pt>
                <c:pt idx="131">
                  <c:v>4.9151967951232061E-3</c:v>
                </c:pt>
                <c:pt idx="132">
                  <c:v>5.0489575311225927E-3</c:v>
                </c:pt>
                <c:pt idx="133">
                  <c:v>5.1858397829788435E-3</c:v>
                </c:pt>
                <c:pt idx="134">
                  <c:v>5.3259004319218296E-3</c:v>
                </c:pt>
                <c:pt idx="135">
                  <c:v>5.4691969320219743E-3</c:v>
                </c:pt>
                <c:pt idx="136">
                  <c:v>5.6157873023723543E-3</c:v>
                </c:pt>
                <c:pt idx="137">
                  <c:v>5.7657301187737514E-3</c:v>
                </c:pt>
                <c:pt idx="138">
                  <c:v>5.9190845049143931E-3</c:v>
                </c:pt>
                <c:pt idx="139">
                  <c:v>6.0759101230361762E-3</c:v>
                </c:pt>
                <c:pt idx="140">
                  <c:v>6.2362671640793363E-3</c:v>
                </c:pt>
                <c:pt idx="141">
                  <c:v>6.4002163372977004E-3</c:v>
                </c:pt>
                <c:pt idx="142">
                  <c:v>6.5678188593367819E-3</c:v>
                </c:pt>
                <c:pt idx="143">
                  <c:v>6.7391364427672133E-3</c:v>
                </c:pt>
                <c:pt idx="144">
                  <c:v>6.9142312840661376E-3</c:v>
                </c:pt>
                <c:pt idx="145">
                  <c:v>7.0931660510394137E-3</c:v>
                </c:pt>
                <c:pt idx="146">
                  <c:v>7.2760038696777175E-3</c:v>
                </c:pt>
                <c:pt idx="147">
                  <c:v>7.4628083104397863E-3</c:v>
                </c:pt>
                <c:pt idx="148">
                  <c:v>7.6536433739563415E-3</c:v>
                </c:pt>
                <c:pt idx="149">
                  <c:v>7.8485734761484256E-3</c:v>
                </c:pt>
                <c:pt idx="150">
                  <c:v>8.0476634327541815E-3</c:v>
                </c:pt>
                <c:pt idx="151">
                  <c:v>8.2509784432583336E-3</c:v>
                </c:pt>
                <c:pt idx="152">
                  <c:v>8.4585840742189174E-3</c:v>
                </c:pt>
                <c:pt idx="153">
                  <c:v>8.6705462419861372E-3</c:v>
                </c:pt>
                <c:pt idx="154">
                  <c:v>8.8869311948084184E-3</c:v>
                </c:pt>
                <c:pt idx="155">
                  <c:v>9.1078054943212056E-3</c:v>
                </c:pt>
                <c:pt idx="156">
                  <c:v>9.3332359964141912E-3</c:v>
                </c:pt>
                <c:pt idx="157">
                  <c:v>9.5632898314731256E-3</c:v>
                </c:pt>
                <c:pt idx="158">
                  <c:v>9.7980343839926924E-3</c:v>
                </c:pt>
                <c:pt idx="159">
                  <c:v>1.0037537271557201E-2</c:v>
                </c:pt>
                <c:pt idx="160">
                  <c:v>1.0281866323186322E-2</c:v>
                </c:pt>
                <c:pt idx="161">
                  <c:v>1.0531089557043462E-2</c:v>
                </c:pt>
                <c:pt idx="162">
                  <c:v>1.0785275157504614E-2</c:v>
                </c:pt>
                <c:pt idx="163">
                  <c:v>1.1044491451586204E-2</c:v>
                </c:pt>
                <c:pt idx="164">
                  <c:v>1.1308806884730589E-2</c:v>
                </c:pt>
                <c:pt idx="165">
                  <c:v>1.1578289995948437E-2</c:v>
                </c:pt>
                <c:pt idx="166">
                  <c:v>1.185300939231766E-2</c:v>
                </c:pt>
                <c:pt idx="167">
                  <c:v>1.2133033722838929E-2</c:v>
                </c:pt>
                <c:pt idx="168">
                  <c:v>1.241843165164834E-2</c:v>
                </c:pt>
                <c:pt idx="169">
                  <c:v>1.2709271830588264E-2</c:v>
                </c:pt>
                <c:pt idx="170">
                  <c:v>1.3005622871137776E-2</c:v>
                </c:pt>
                <c:pt idx="171">
                  <c:v>1.3307553315704799E-2</c:v>
                </c:pt>
                <c:pt idx="172">
                  <c:v>1.3615131608282214E-2</c:v>
                </c:pt>
                <c:pt idx="173">
                  <c:v>1.392842606447117E-2</c:v>
                </c:pt>
                <c:pt idx="174">
                  <c:v>1.424750484087489E-2</c:v>
                </c:pt>
                <c:pt idx="175">
                  <c:v>1.4572435903867056E-2</c:v>
                </c:pt>
                <c:pt idx="176">
                  <c:v>1.4903286997739447E-2</c:v>
                </c:pt>
                <c:pt idx="177">
                  <c:v>1.5240125612233724E-2</c:v>
                </c:pt>
                <c:pt idx="178">
                  <c:v>1.5583018949463255E-2</c:v>
                </c:pt>
                <c:pt idx="179">
                  <c:v>1.5932033890230981E-2</c:v>
                </c:pt>
                <c:pt idx="180">
                  <c:v>1.6287236959750283E-2</c:v>
                </c:pt>
                <c:pt idx="181">
                  <c:v>1.6648694292776069E-2</c:v>
                </c:pt>
                <c:pt idx="182">
                  <c:v>1.7016471598154188E-2</c:v>
                </c:pt>
                <c:pt idx="183">
                  <c:v>1.7390634122797555E-2</c:v>
                </c:pt>
                <c:pt idx="184">
                  <c:v>1.7771246615098175E-2</c:v>
                </c:pt>
                <c:pt idx="185">
                  <c:v>1.8158373287784815E-2</c:v>
                </c:pt>
                <c:pt idx="186">
                  <c:v>1.8552077780236657E-2</c:v>
                </c:pt>
                <c:pt idx="187">
                  <c:v>1.8952423120263885E-2</c:v>
                </c:pt>
                <c:pt idx="188">
                  <c:v>1.9359471685366676E-2</c:v>
                </c:pt>
                <c:pt idx="189">
                  <c:v>1.9773285163484984E-2</c:v>
                </c:pt>
                <c:pt idx="190">
                  <c:v>2.0193924513251724E-2</c:v>
                </c:pt>
                <c:pt idx="191">
                  <c:v>2.0621449923762872E-2</c:v>
                </c:pt>
                <c:pt idx="192">
                  <c:v>2.1055920773878647E-2</c:v>
                </c:pt>
                <c:pt idx="193">
                  <c:v>2.1497395591070251E-2</c:v>
                </c:pt>
                <c:pt idx="194">
                  <c:v>2.1945932009827709E-2</c:v>
                </c:pt>
                <c:pt idx="195">
                  <c:v>2.2401586729644703E-2</c:v>
                </c:pt>
                <c:pt idx="196">
                  <c:v>2.2864415472596936E-2</c:v>
                </c:pt>
                <c:pt idx="197">
                  <c:v>2.3334472940531332E-2</c:v>
                </c:pt>
                <c:pt idx="198">
                  <c:v>2.3811812771883961E-2</c:v>
                </c:pt>
                <c:pt idx="199">
                  <c:v>2.4296487498145142E-2</c:v>
                </c:pt>
                <c:pt idx="200">
                  <c:v>2.478854849999082E-2</c:v>
                </c:pt>
                <c:pt idx="201">
                  <c:v>2.5288045963100129E-2</c:v>
                </c:pt>
                <c:pt idx="202">
                  <c:v>2.5795028833679332E-2</c:v>
                </c:pt>
                <c:pt idx="203">
                  <c:v>2.630954477371325E-2</c:v>
                </c:pt>
                <c:pt idx="204">
                  <c:v>2.6831640115965893E-2</c:v>
                </c:pt>
                <c:pt idx="205">
                  <c:v>2.7361359818752356E-2</c:v>
                </c:pt>
                <c:pt idx="206">
                  <c:v>2.7898747420504865E-2</c:v>
                </c:pt>
                <c:pt idx="207">
                  <c:v>2.8443844994156506E-2</c:v>
                </c:pt>
                <c:pt idx="208">
                  <c:v>2.8996693101366641E-2</c:v>
                </c:pt>
                <c:pt idx="209">
                  <c:v>2.9557330746612532E-2</c:v>
                </c:pt>
                <c:pt idx="210">
                  <c:v>3.0125795331172517E-2</c:v>
                </c:pt>
                <c:pt idx="211">
                  <c:v>3.0702122607026389E-2</c:v>
                </c:pt>
                <c:pt idx="212">
                  <c:v>3.1286346630699353E-2</c:v>
                </c:pt>
                <c:pt idx="213">
                  <c:v>3.1878499717076465E-2</c:v>
                </c:pt>
                <c:pt idx="214">
                  <c:v>3.2478612393214833E-2</c:v>
                </c:pt>
                <c:pt idx="215">
                  <c:v>3.3086713352181732E-2</c:v>
                </c:pt>
                <c:pt idx="216">
                  <c:v>3.3702829406946751E-2</c:v>
                </c:pt>
                <c:pt idx="217">
                  <c:v>3.4326985444357312E-2</c:v>
                </c:pt>
                <c:pt idx="218">
                  <c:v>3.4959204379226685E-2</c:v>
                </c:pt>
                <c:pt idx="219">
                  <c:v>3.5599507108564431E-2</c:v>
                </c:pt>
                <c:pt idx="220">
                  <c:v>3.6247912465979762E-2</c:v>
                </c:pt>
                <c:pt idx="221">
                  <c:v>3.6904437176288558E-2</c:v>
                </c:pt>
                <c:pt idx="222">
                  <c:v>3.7569095810355106E-2</c:v>
                </c:pt>
                <c:pt idx="223">
                  <c:v>3.8241900740200466E-2</c:v>
                </c:pt>
                <c:pt idx="224">
                  <c:v>3.8922862094409073E-2</c:v>
                </c:pt>
                <c:pt idx="225">
                  <c:v>3.9611987713866363E-2</c:v>
                </c:pt>
                <c:pt idx="226">
                  <c:v>4.0309283107859847E-2</c:v>
                </c:pt>
                <c:pt idx="227">
                  <c:v>4.1014751410576748E-2</c:v>
                </c:pt>
                <c:pt idx="228">
                  <c:v>4.1728393338031605E-2</c:v>
                </c:pt>
                <c:pt idx="229">
                  <c:v>4.2450207145457469E-2</c:v>
                </c:pt>
                <c:pt idx="230">
                  <c:v>4.3180188585194512E-2</c:v>
                </c:pt>
                <c:pt idx="231">
                  <c:v>4.3918330865110294E-2</c:v>
                </c:pt>
                <c:pt idx="232">
                  <c:v>4.4664624607585912E-2</c:v>
                </c:pt>
                <c:pt idx="233">
                  <c:v>4.5419057809102742E-2</c:v>
                </c:pt>
                <c:pt idx="234">
                  <c:v>4.6181615800464405E-2</c:v>
                </c:pt>
                <c:pt idx="235">
                  <c:v>4.6952281207688726E-2</c:v>
                </c:pt>
                <c:pt idx="236">
                  <c:v>4.7731033913604823E-2</c:v>
                </c:pt>
                <c:pt idx="237">
                  <c:v>4.8517851020190385E-2</c:v>
                </c:pt>
                <c:pt idx="238">
                  <c:v>4.9312706811684093E-2</c:v>
                </c:pt>
                <c:pt idx="239">
                  <c:v>5.0115572718508514E-2</c:v>
                </c:pt>
                <c:pt idx="240">
                  <c:v>5.0926417282038776E-2</c:v>
                </c:pt>
                <c:pt idx="241">
                  <c:v>5.1745206120251699E-2</c:v>
                </c:pt>
                <c:pt idx="242">
                  <c:v>5.2571901894291194E-2</c:v>
                </c:pt>
                <c:pt idx="243">
                  <c:v>5.3406464275984215E-2</c:v>
                </c:pt>
                <c:pt idx="244">
                  <c:v>5.4248849916342969E-2</c:v>
                </c:pt>
                <c:pt idx="245">
                  <c:v>5.5099012415087432E-2</c:v>
                </c:pt>
                <c:pt idx="246">
                  <c:v>5.5956902291223423E-2</c:v>
                </c:pt>
                <c:pt idx="247">
                  <c:v>5.6822466954710243E-2</c:v>
                </c:pt>
                <c:pt idx="248">
                  <c:v>5.7695650679252322E-2</c:v>
                </c:pt>
                <c:pt idx="249">
                  <c:v>5.8576394576248775E-2</c:v>
                </c:pt>
                <c:pt idx="250">
                  <c:v>5.9464636569934462E-2</c:v>
                </c:pt>
                <c:pt idx="251">
                  <c:v>6.0360311373745819E-2</c:v>
                </c:pt>
                <c:pt idx="252">
                  <c:v>6.126335046794483E-2</c:v>
                </c:pt>
                <c:pt idx="253">
                  <c:v>6.2173682078533229E-2</c:v>
                </c:pt>
                <c:pt idx="254">
                  <c:v>6.3091231157489394E-2</c:v>
                </c:pt>
                <c:pt idx="255">
                  <c:v>6.4015919364359672E-2</c:v>
                </c:pt>
                <c:pt idx="256">
                  <c:v>6.4947665049235312E-2</c:v>
                </c:pt>
                <c:pt idx="257">
                  <c:v>6.5886383237145726E-2</c:v>
                </c:pt>
                <c:pt idx="258">
                  <c:v>6.6831985613898387E-2</c:v>
                </c:pt>
                <c:pt idx="259">
                  <c:v>6.7784380513394721E-2</c:v>
                </c:pt>
                <c:pt idx="260">
                  <c:v>6.8743472906451414E-2</c:v>
                </c:pt>
                <c:pt idx="261">
                  <c:v>6.970916439115496E-2</c:v>
                </c:pt>
                <c:pt idx="262">
                  <c:v>7.0681353184777584E-2</c:v>
                </c:pt>
                <c:pt idx="263">
                  <c:v>7.1659934117281388E-2</c:v>
                </c:pt>
                <c:pt idx="264">
                  <c:v>7.2644798626436649E-2</c:v>
                </c:pt>
                <c:pt idx="265">
                  <c:v>7.3635834754580271E-2</c:v>
                </c:pt>
                <c:pt idx="266">
                  <c:v>7.4632927147038439E-2</c:v>
                </c:pt>
                <c:pt idx="267">
                  <c:v>7.563595705223812E-2</c:v>
                </c:pt>
                <c:pt idx="268">
                  <c:v>7.6644802323529312E-2</c:v>
                </c:pt>
                <c:pt idx="269">
                  <c:v>7.7659337422741045E-2</c:v>
                </c:pt>
                <c:pt idx="270">
                  <c:v>7.8679433425491954E-2</c:v>
                </c:pt>
                <c:pt idx="271">
                  <c:v>7.9704958028275208E-2</c:v>
                </c:pt>
                <c:pt idx="272">
                  <c:v>8.073577555733788E-2</c:v>
                </c:pt>
                <c:pt idx="273">
                  <c:v>8.1771746979372117E-2</c:v>
                </c:pt>
                <c:pt idx="274">
                  <c:v>8.2812729914035682E-2</c:v>
                </c:pt>
                <c:pt idx="275">
                  <c:v>8.3858578648317986E-2</c:v>
                </c:pt>
                <c:pt idx="276">
                  <c:v>8.4909144152766527E-2</c:v>
                </c:pt>
                <c:pt idx="277">
                  <c:v>8.5964274099587512E-2</c:v>
                </c:pt>
                <c:pt idx="278">
                  <c:v>8.7023812882633569E-2</c:v>
                </c:pt>
                <c:pt idx="279">
                  <c:v>8.8087601639290178E-2</c:v>
                </c:pt>
                <c:pt idx="280">
                  <c:v>8.915547827427095E-2</c:v>
                </c:pt>
                <c:pt idx="281">
                  <c:v>9.0227277485331034E-2</c:v>
                </c:pt>
                <c:pt idx="282">
                  <c:v>9.1302830790906911E-2</c:v>
                </c:pt>
                <c:pt idx="283">
                  <c:v>9.238196655968843E-2</c:v>
                </c:pt>
                <c:pt idx="284">
                  <c:v>9.3464510042129439E-2</c:v>
                </c:pt>
                <c:pt idx="285">
                  <c:v>9.4550283403900384E-2</c:v>
                </c:pt>
                <c:pt idx="286">
                  <c:v>9.5639105761286022E-2</c:v>
                </c:pt>
                <c:pt idx="287">
                  <c:v>9.6730793218529385E-2</c:v>
                </c:pt>
                <c:pt idx="288">
                  <c:v>9.7825158907122456E-2</c:v>
                </c:pt>
                <c:pt idx="289">
                  <c:v>9.8922013027041816E-2</c:v>
                </c:pt>
                <c:pt idx="290">
                  <c:v>0.10002116288992703</c:v>
                </c:pt>
                <c:pt idx="291">
                  <c:v>0.10112241296419729</c:v>
                </c:pt>
                <c:pt idx="292">
                  <c:v>0.10222556492210122</c:v>
                </c:pt>
                <c:pt idx="293">
                  <c:v>0.10333041768869243</c:v>
                </c:pt>
                <c:pt idx="294">
                  <c:v>0.10443676749272325</c:v>
                </c:pt>
                <c:pt idx="295">
                  <c:v>0.10554440791944583</c:v>
                </c:pt>
                <c:pt idx="296">
                  <c:v>0.10665312996531048</c:v>
                </c:pt>
                <c:pt idx="297">
                  <c:v>0.10776272209454774</c:v>
                </c:pt>
                <c:pt idx="298">
                  <c:v>0.10887297029762034</c:v>
                </c:pt>
                <c:pt idx="299">
                  <c:v>0.10998365815152958</c:v>
                </c:pt>
                <c:pt idx="300">
                  <c:v>0.11109456688195873</c:v>
                </c:pt>
                <c:pt idx="301">
                  <c:v>0.11220547542723522</c:v>
                </c:pt>
                <c:pt idx="302">
                  <c:v>0.11331616050409131</c:v>
                </c:pt>
                <c:pt idx="303">
                  <c:v>0.11442639667520219</c:v>
                </c:pt>
                <c:pt idx="304">
                  <c:v>0.11553595641847783</c:v>
                </c:pt>
                <c:pt idx="305">
                  <c:v>0.11664461019808509</c:v>
                </c:pt>
                <c:pt idx="306">
                  <c:v>0.11775212653717335</c:v>
                </c:pt>
                <c:pt idx="307">
                  <c:v>0.11885827209227701</c:v>
                </c:pt>
                <c:pt idx="308">
                  <c:v>0.11996281172936567</c:v>
                </c:pt>
                <c:pt idx="309">
                  <c:v>0.121065508601512</c:v>
                </c:pt>
                <c:pt idx="310">
                  <c:v>0.12216612422814553</c:v>
                </c:pt>
                <c:pt idx="311">
                  <c:v>0.12326441857585971</c:v>
                </c:pt>
                <c:pt idx="312">
                  <c:v>0.12436015014073709</c:v>
                </c:pt>
                <c:pt idx="313">
                  <c:v>0.12545307603215755</c:v>
                </c:pt>
                <c:pt idx="314">
                  <c:v>0.12654295205805219</c:v>
                </c:pt>
                <c:pt idx="315">
                  <c:v>0.12762953281156378</c:v>
                </c:pt>
                <c:pt idx="316">
                  <c:v>0.12871257175907508</c:v>
                </c:pt>
                <c:pt idx="317">
                  <c:v>0.12979182132956263</c:v>
                </c:pt>
                <c:pt idx="318">
                  <c:v>0.13086703300523442</c:v>
                </c:pt>
                <c:pt idx="319">
                  <c:v>0.13193795741340728</c:v>
                </c:pt>
                <c:pt idx="320">
                  <c:v>0.13300434441957934</c:v>
                </c:pt>
                <c:pt idx="321">
                  <c:v>0.13406594322165097</c:v>
                </c:pt>
                <c:pt idx="322">
                  <c:v>0.13512250244524748</c:v>
                </c:pt>
                <c:pt idx="323">
                  <c:v>0.13617377024009414</c:v>
                </c:pt>
                <c:pt idx="324">
                  <c:v>0.1372194943773952</c:v>
                </c:pt>
                <c:pt idx="325">
                  <c:v>0.13825942234816443</c:v>
                </c:pt>
                <c:pt idx="326">
                  <c:v>0.13929330146245716</c:v>
                </c:pt>
                <c:pt idx="327">
                  <c:v>0.14032087894944975</c:v>
                </c:pt>
                <c:pt idx="328">
                  <c:v>0.14134190205831293</c:v>
                </c:pt>
                <c:pt idx="329">
                  <c:v>0.14235611815982463</c:v>
                </c:pt>
                <c:pt idx="330">
                  <c:v>0.14336327484866598</c:v>
                </c:pt>
                <c:pt idx="331">
                  <c:v>0.14436312004634422</c:v>
                </c:pt>
                <c:pt idx="332">
                  <c:v>0.14535540210468501</c:v>
                </c:pt>
                <c:pt idx="333">
                  <c:v>0.14633986990983572</c:v>
                </c:pt>
                <c:pt idx="334">
                  <c:v>0.14731627298672073</c:v>
                </c:pt>
                <c:pt idx="335">
                  <c:v>0.14828436160388903</c:v>
                </c:pt>
                <c:pt idx="336">
                  <c:v>0.14924388687869353</c:v>
                </c:pt>
                <c:pt idx="337">
                  <c:v>0.15019460088274117</c:v>
                </c:pt>
                <c:pt idx="338">
                  <c:v>0.15113625674755188</c:v>
                </c:pt>
                <c:pt idx="339">
                  <c:v>0.15206860877036435</c:v>
                </c:pt>
                <c:pt idx="340">
                  <c:v>0.15299141252002588</c:v>
                </c:pt>
                <c:pt idx="341">
                  <c:v>0.15390442494290291</c:v>
                </c:pt>
                <c:pt idx="342">
                  <c:v>0.15480740446874877</c:v>
                </c:pt>
                <c:pt idx="343">
                  <c:v>0.15570011111646487</c:v>
                </c:pt>
                <c:pt idx="344">
                  <c:v>0.15658230659969055</c:v>
                </c:pt>
                <c:pt idx="345">
                  <c:v>0.15745375443215751</c:v>
                </c:pt>
                <c:pt idx="346">
                  <c:v>0.15831422003274384</c:v>
                </c:pt>
                <c:pt idx="347">
                  <c:v>0.15916347083016308</c:v>
                </c:pt>
                <c:pt idx="348">
                  <c:v>0.16000127636722256</c:v>
                </c:pt>
                <c:pt idx="349">
                  <c:v>0.16082740840458695</c:v>
                </c:pt>
                <c:pt idx="350">
                  <c:v>0.1616416410239809</c:v>
                </c:pt>
                <c:pt idx="351">
                  <c:v>0.16244375073076692</c:v>
                </c:pt>
                <c:pt idx="352">
                  <c:v>0.16323351655583204</c:v>
                </c:pt>
                <c:pt idx="353">
                  <c:v>0.16401072015672027</c:v>
                </c:pt>
                <c:pt idx="354">
                  <c:v>0.16477514591794476</c:v>
                </c:pt>
                <c:pt idx="355">
                  <c:v>0.16552658105041615</c:v>
                </c:pt>
                <c:pt idx="356">
                  <c:v>0.16626481568992293</c:v>
                </c:pt>
                <c:pt idx="357">
                  <c:v>0.16698964299460015</c:v>
                </c:pt>
                <c:pt idx="358">
                  <c:v>0.16770085924132325</c:v>
                </c:pt>
                <c:pt idx="359">
                  <c:v>0.16839826392096435</c:v>
                </c:pt>
                <c:pt idx="360">
                  <c:v>0.16908165983244852</c:v>
                </c:pt>
                <c:pt idx="361">
                  <c:v>0.16975085317554886</c:v>
                </c:pt>
                <c:pt idx="362">
                  <c:v>0.17040565364235863</c:v>
                </c:pt>
                <c:pt idx="363">
                  <c:v>0.17104587450738082</c:v>
                </c:pt>
                <c:pt idx="364">
                  <c:v>0.17167133271617507</c:v>
                </c:pt>
                <c:pt idx="365">
                  <c:v>0.17228184897250348</c:v>
                </c:pt>
                <c:pt idx="366">
                  <c:v>0.1728772478239162</c:v>
                </c:pt>
                <c:pt idx="367">
                  <c:v>0.17345735774572194</c:v>
                </c:pt>
                <c:pt idx="368">
                  <c:v>0.17402201122328398</c:v>
                </c:pt>
                <c:pt idx="369">
                  <c:v>0.17457104483259001</c:v>
                </c:pt>
                <c:pt idx="370">
                  <c:v>0.17510429931903801</c:v>
                </c:pt>
                <c:pt idx="371">
                  <c:v>0.17562161967438844</c:v>
                </c:pt>
                <c:pt idx="372">
                  <c:v>0.17612285521182761</c:v>
                </c:pt>
                <c:pt idx="373">
                  <c:v>0.17660785963909389</c:v>
                </c:pt>
                <c:pt idx="374">
                  <c:v>0.17707649112961552</c:v>
                </c:pt>
                <c:pt idx="375">
                  <c:v>0.17752861239161194</c:v>
                </c:pt>
                <c:pt idx="376">
                  <c:v>0.17796409073511241</c:v>
                </c:pt>
                <c:pt idx="377">
                  <c:v>0.17838279813684441</c:v>
                </c:pt>
                <c:pt idx="378">
                  <c:v>0.17878461130294931</c:v>
                </c:pt>
                <c:pt idx="379">
                  <c:v>0.17916941172948095</c:v>
                </c:pt>
                <c:pt idx="380">
                  <c:v>0.17953708576064589</c:v>
                </c:pt>
                <c:pt idx="381">
                  <c:v>0.17988752464474594</c:v>
                </c:pt>
                <c:pt idx="382">
                  <c:v>0.18022062458778321</c:v>
                </c:pt>
                <c:pt idx="383">
                  <c:v>0.18053628680469205</c:v>
                </c:pt>
                <c:pt idx="384">
                  <c:v>0.18083441756816132</c:v>
                </c:pt>
                <c:pt idx="385">
                  <c:v>0.1811149282550138</c:v>
                </c:pt>
                <c:pt idx="386">
                  <c:v>0.18137773539011057</c:v>
                </c:pt>
                <c:pt idx="387">
                  <c:v>0.18162276068775002</c:v>
                </c:pt>
                <c:pt idx="388">
                  <c:v>0.18184993109053205</c:v>
                </c:pt>
                <c:pt idx="389">
                  <c:v>0.18205917880566158</c:v>
                </c:pt>
                <c:pt idx="390">
                  <c:v>0.18225044133866516</c:v>
                </c:pt>
                <c:pt idx="391">
                  <c:v>0.18242366152449763</c:v>
                </c:pt>
                <c:pt idx="392">
                  <c:v>0.18257878755601706</c:v>
                </c:pt>
                <c:pt idx="393">
                  <c:v>0.1827157730098081</c:v>
                </c:pt>
                <c:pt idx="394">
                  <c:v>0.18283457686933602</c:v>
                </c:pt>
                <c:pt idx="395">
                  <c:v>0.18293516354541453</c:v>
                </c:pt>
                <c:pt idx="396">
                  <c:v>0.183017502893974</c:v>
                </c:pt>
                <c:pt idx="397">
                  <c:v>0.18308157023111699</c:v>
                </c:pt>
                <c:pt idx="398">
                  <c:v>0.18312734634545069</c:v>
                </c:pt>
                <c:pt idx="399">
                  <c:v>0.18315481750768822</c:v>
                </c:pt>
                <c:pt idx="400">
                  <c:v>0.18316397547751104</c:v>
                </c:pt>
                <c:pt idx="401">
                  <c:v>0.18315481750768839</c:v>
                </c:pt>
                <c:pt idx="402">
                  <c:v>0.18312734634545097</c:v>
                </c:pt>
                <c:pt idx="403">
                  <c:v>0.1830815702311174</c:v>
                </c:pt>
                <c:pt idx="404">
                  <c:v>0.18301750289397462</c:v>
                </c:pt>
                <c:pt idx="405">
                  <c:v>0.18293516354541528</c:v>
                </c:pt>
                <c:pt idx="406">
                  <c:v>0.18283457686933693</c:v>
                </c:pt>
                <c:pt idx="407">
                  <c:v>0.18271577300980918</c:v>
                </c:pt>
                <c:pt idx="408">
                  <c:v>0.18257878755601825</c:v>
                </c:pt>
                <c:pt idx="409">
                  <c:v>0.18242366152449899</c:v>
                </c:pt>
                <c:pt idx="410">
                  <c:v>0.18225044133866666</c:v>
                </c:pt>
                <c:pt idx="411">
                  <c:v>0.18205917880566322</c:v>
                </c:pt>
                <c:pt idx="412">
                  <c:v>0.18184993109053382</c:v>
                </c:pt>
                <c:pt idx="413">
                  <c:v>0.18162276068775193</c:v>
                </c:pt>
                <c:pt idx="414">
                  <c:v>0.18137773539011265</c:v>
                </c:pt>
                <c:pt idx="415">
                  <c:v>0.18111492825501602</c:v>
                </c:pt>
                <c:pt idx="416">
                  <c:v>0.18083441756816368</c:v>
                </c:pt>
                <c:pt idx="417">
                  <c:v>0.18053628680469458</c:v>
                </c:pt>
                <c:pt idx="418">
                  <c:v>0.1802206245877859</c:v>
                </c:pt>
                <c:pt idx="419">
                  <c:v>0.17988752464474872</c:v>
                </c:pt>
                <c:pt idx="420">
                  <c:v>0.17953708576064883</c:v>
                </c:pt>
                <c:pt idx="421">
                  <c:v>0.17916941172948403</c:v>
                </c:pt>
                <c:pt idx="422">
                  <c:v>0.17878461130295253</c:v>
                </c:pt>
                <c:pt idx="423">
                  <c:v>0.17838279813684776</c:v>
                </c:pt>
                <c:pt idx="424">
                  <c:v>0.17796409073511593</c:v>
                </c:pt>
                <c:pt idx="425">
                  <c:v>0.1775286123916156</c:v>
                </c:pt>
                <c:pt idx="426">
                  <c:v>0.17707649112961926</c:v>
                </c:pt>
                <c:pt idx="427">
                  <c:v>0.17660785963909781</c:v>
                </c:pt>
                <c:pt idx="428">
                  <c:v>0.17612285521183166</c:v>
                </c:pt>
                <c:pt idx="429">
                  <c:v>0.1756216196743926</c:v>
                </c:pt>
                <c:pt idx="430">
                  <c:v>0.17510429931904237</c:v>
                </c:pt>
                <c:pt idx="431">
                  <c:v>0.17457104483259445</c:v>
                </c:pt>
                <c:pt idx="432">
                  <c:v>0.17402201122328859</c:v>
                </c:pt>
                <c:pt idx="433">
                  <c:v>0.17345735774572663</c:v>
                </c:pt>
                <c:pt idx="434">
                  <c:v>0.17287724782392105</c:v>
                </c:pt>
                <c:pt idx="435">
                  <c:v>0.17228184897250839</c:v>
                </c:pt>
                <c:pt idx="436">
                  <c:v>0.17167133271618018</c:v>
                </c:pt>
                <c:pt idx="437">
                  <c:v>0.17104587450738598</c:v>
                </c:pt>
                <c:pt idx="438">
                  <c:v>0.17040565364236393</c:v>
                </c:pt>
                <c:pt idx="439">
                  <c:v>0.1697508531755543</c:v>
                </c:pt>
                <c:pt idx="440">
                  <c:v>0.16908165983245407</c:v>
                </c:pt>
                <c:pt idx="441">
                  <c:v>0.16839826392096999</c:v>
                </c:pt>
                <c:pt idx="442">
                  <c:v>0.16770085924132905</c:v>
                </c:pt>
                <c:pt idx="443">
                  <c:v>0.16698964299460603</c:v>
                </c:pt>
                <c:pt idx="444">
                  <c:v>0.1662648156899289</c:v>
                </c:pt>
                <c:pt idx="445">
                  <c:v>0.16552658105042226</c:v>
                </c:pt>
                <c:pt idx="446">
                  <c:v>0.16477514591795098</c:v>
                </c:pt>
                <c:pt idx="447">
                  <c:v>0.16401072015672657</c:v>
                </c:pt>
                <c:pt idx="448">
                  <c:v>0.16323351655583845</c:v>
                </c:pt>
                <c:pt idx="449">
                  <c:v>0.16244375073077344</c:v>
                </c:pt>
                <c:pt idx="450">
                  <c:v>0.16164164102398754</c:v>
                </c:pt>
                <c:pt idx="451">
                  <c:v>0.16082740840459367</c:v>
                </c:pt>
                <c:pt idx="452">
                  <c:v>0.16000127636722938</c:v>
                </c:pt>
                <c:pt idx="453">
                  <c:v>0.15916347083016999</c:v>
                </c:pt>
                <c:pt idx="454">
                  <c:v>0.15831422003275086</c:v>
                </c:pt>
                <c:pt idx="455">
                  <c:v>0.15745375443216458</c:v>
                </c:pt>
                <c:pt idx="456">
                  <c:v>0.15658230659969774</c:v>
                </c:pt>
                <c:pt idx="457">
                  <c:v>0.15570011111647217</c:v>
                </c:pt>
                <c:pt idx="458">
                  <c:v>0.15480740446875613</c:v>
                </c:pt>
                <c:pt idx="459">
                  <c:v>0.15390442494291035</c:v>
                </c:pt>
                <c:pt idx="460">
                  <c:v>0.1529914125200334</c:v>
                </c:pt>
                <c:pt idx="461">
                  <c:v>0.15206860877037195</c:v>
                </c:pt>
                <c:pt idx="462">
                  <c:v>0.15113625674755957</c:v>
                </c:pt>
                <c:pt idx="463">
                  <c:v>0.15019460088274894</c:v>
                </c:pt>
                <c:pt idx="464">
                  <c:v>0.14924388687870138</c:v>
                </c:pt>
                <c:pt idx="465">
                  <c:v>0.14828436160389694</c:v>
                </c:pt>
                <c:pt idx="466">
                  <c:v>0.1473162729867287</c:v>
                </c:pt>
                <c:pt idx="467">
                  <c:v>0.14633986990984374</c:v>
                </c:pt>
                <c:pt idx="468">
                  <c:v>0.14535540210469311</c:v>
                </c:pt>
                <c:pt idx="469">
                  <c:v>0.14436312004635238</c:v>
                </c:pt>
                <c:pt idx="470">
                  <c:v>0.14336327484867417</c:v>
                </c:pt>
                <c:pt idx="471">
                  <c:v>0.14235611815983293</c:v>
                </c:pt>
                <c:pt idx="472">
                  <c:v>0.14134190205832128</c:v>
                </c:pt>
                <c:pt idx="473">
                  <c:v>0.14032087894945813</c:v>
                </c:pt>
                <c:pt idx="474">
                  <c:v>0.13929330146246563</c:v>
                </c:pt>
                <c:pt idx="475">
                  <c:v>0.13825942234817293</c:v>
                </c:pt>
                <c:pt idx="476">
                  <c:v>0.13721949437740374</c:v>
                </c:pt>
                <c:pt idx="477">
                  <c:v>0.13617377024010274</c:v>
                </c:pt>
                <c:pt idx="478">
                  <c:v>0.13512250244525612</c:v>
                </c:pt>
                <c:pt idx="479">
                  <c:v>0.13406594322165968</c:v>
                </c:pt>
                <c:pt idx="480">
                  <c:v>0.13300434441958806</c:v>
                </c:pt>
                <c:pt idx="481">
                  <c:v>0.13193795741341605</c:v>
                </c:pt>
                <c:pt idx="482">
                  <c:v>0.13086703300524322</c:v>
                </c:pt>
                <c:pt idx="483">
                  <c:v>0.12979182132957146</c:v>
                </c:pt>
                <c:pt idx="484">
                  <c:v>0.12871257175908393</c:v>
                </c:pt>
                <c:pt idx="485">
                  <c:v>0.12762953281157266</c:v>
                </c:pt>
                <c:pt idx="486">
                  <c:v>0.12654295205806113</c:v>
                </c:pt>
                <c:pt idx="487">
                  <c:v>0.12545307603216652</c:v>
                </c:pt>
                <c:pt idx="488">
                  <c:v>0.12436015014074607</c:v>
                </c:pt>
                <c:pt idx="489">
                  <c:v>0.12326441857586873</c:v>
                </c:pt>
                <c:pt idx="490">
                  <c:v>0.12216612422815454</c:v>
                </c:pt>
                <c:pt idx="491">
                  <c:v>0.121065508601521</c:v>
                </c:pt>
                <c:pt idx="492">
                  <c:v>0.11996281172937472</c:v>
                </c:pt>
                <c:pt idx="493">
                  <c:v>0.11885827209228608</c:v>
                </c:pt>
                <c:pt idx="494">
                  <c:v>0.11775212653718244</c:v>
                </c:pt>
                <c:pt idx="495">
                  <c:v>0.11664461019809419</c:v>
                </c:pt>
                <c:pt idx="496">
                  <c:v>0.11553595641848693</c:v>
                </c:pt>
                <c:pt idx="497">
                  <c:v>0.11442639667521129</c:v>
                </c:pt>
                <c:pt idx="498">
                  <c:v>0.11331616050410043</c:v>
                </c:pt>
                <c:pt idx="499">
                  <c:v>0.11220547542724431</c:v>
                </c:pt>
                <c:pt idx="500">
                  <c:v>0.11109456688196784</c:v>
                </c:pt>
                <c:pt idx="501">
                  <c:v>0.10998365815153871</c:v>
                </c:pt>
                <c:pt idx="502">
                  <c:v>0.10887297029762946</c:v>
                </c:pt>
                <c:pt idx="503">
                  <c:v>0.10776272209455688</c:v>
                </c:pt>
                <c:pt idx="504">
                  <c:v>0.10665312996531962</c:v>
                </c:pt>
                <c:pt idx="505">
                  <c:v>0.10554440791945492</c:v>
                </c:pt>
                <c:pt idx="506">
                  <c:v>0.10443676749273234</c:v>
                </c:pt>
                <c:pt idx="507">
                  <c:v>0.10333041768870152</c:v>
                </c:pt>
                <c:pt idx="508">
                  <c:v>0.1022255649221103</c:v>
                </c:pt>
                <c:pt idx="509">
                  <c:v>0.10112241296420636</c:v>
                </c:pt>
                <c:pt idx="510">
                  <c:v>0.10002116288993607</c:v>
                </c:pt>
                <c:pt idx="511">
                  <c:v>9.8922013027050823E-2</c:v>
                </c:pt>
                <c:pt idx="512">
                  <c:v>9.7825158907131449E-2</c:v>
                </c:pt>
                <c:pt idx="513">
                  <c:v>9.6730793218538377E-2</c:v>
                </c:pt>
                <c:pt idx="514">
                  <c:v>9.5639105761294974E-2</c:v>
                </c:pt>
                <c:pt idx="515">
                  <c:v>9.4550283403909335E-2</c:v>
                </c:pt>
                <c:pt idx="516">
                  <c:v>9.3464510042138349E-2</c:v>
                </c:pt>
                <c:pt idx="517">
                  <c:v>9.2381966559697298E-2</c:v>
                </c:pt>
                <c:pt idx="518">
                  <c:v>9.1302830790915765E-2</c:v>
                </c:pt>
                <c:pt idx="519">
                  <c:v>9.0227277485339874E-2</c:v>
                </c:pt>
                <c:pt idx="520">
                  <c:v>8.915547827427972E-2</c:v>
                </c:pt>
                <c:pt idx="521">
                  <c:v>8.8087601639298921E-2</c:v>
                </c:pt>
                <c:pt idx="522">
                  <c:v>8.7023812882642285E-2</c:v>
                </c:pt>
                <c:pt idx="523">
                  <c:v>8.5964274099596186E-2</c:v>
                </c:pt>
                <c:pt idx="524">
                  <c:v>8.4909144152775173E-2</c:v>
                </c:pt>
                <c:pt idx="525">
                  <c:v>8.385857864832659E-2</c:v>
                </c:pt>
                <c:pt idx="526">
                  <c:v>8.2812729914044245E-2</c:v>
                </c:pt>
                <c:pt idx="527">
                  <c:v>8.1771746979380652E-2</c:v>
                </c:pt>
                <c:pt idx="528">
                  <c:v>8.0735775557346373E-2</c:v>
                </c:pt>
                <c:pt idx="529">
                  <c:v>7.9704958028283646E-2</c:v>
                </c:pt>
                <c:pt idx="530">
                  <c:v>7.867943342550035E-2</c:v>
                </c:pt>
                <c:pt idx="531">
                  <c:v>7.7659337422749414E-2</c:v>
                </c:pt>
                <c:pt idx="532">
                  <c:v>7.6644802323537611E-2</c:v>
                </c:pt>
                <c:pt idx="533">
                  <c:v>7.5635957052246391E-2</c:v>
                </c:pt>
                <c:pt idx="534">
                  <c:v>7.4632927147046654E-2</c:v>
                </c:pt>
                <c:pt idx="535">
                  <c:v>7.3635834754588417E-2</c:v>
                </c:pt>
                <c:pt idx="536">
                  <c:v>7.2644798626444781E-2</c:v>
                </c:pt>
                <c:pt idx="537">
                  <c:v>7.1659934117289464E-2</c:v>
                </c:pt>
                <c:pt idx="538">
                  <c:v>7.0681353184785592E-2</c:v>
                </c:pt>
                <c:pt idx="539">
                  <c:v>6.9709164391162912E-2</c:v>
                </c:pt>
                <c:pt idx="540">
                  <c:v>6.874347290645931E-2</c:v>
                </c:pt>
                <c:pt idx="541">
                  <c:v>6.7784380513402576E-2</c:v>
                </c:pt>
                <c:pt idx="542">
                  <c:v>6.6831985613906186E-2</c:v>
                </c:pt>
                <c:pt idx="543">
                  <c:v>6.588638323715347E-2</c:v>
                </c:pt>
                <c:pt idx="544">
                  <c:v>6.4947665049242986E-2</c:v>
                </c:pt>
                <c:pt idx="545">
                  <c:v>6.4015919364367277E-2</c:v>
                </c:pt>
                <c:pt idx="546">
                  <c:v>6.3091231157496944E-2</c:v>
                </c:pt>
                <c:pt idx="547">
                  <c:v>6.217368207854073E-2</c:v>
                </c:pt>
                <c:pt idx="548">
                  <c:v>6.1263350467952275E-2</c:v>
                </c:pt>
                <c:pt idx="549">
                  <c:v>6.0360311373753202E-2</c:v>
                </c:pt>
                <c:pt idx="550">
                  <c:v>5.9464636569941783E-2</c:v>
                </c:pt>
                <c:pt idx="551">
                  <c:v>5.8576394576256054E-2</c:v>
                </c:pt>
                <c:pt idx="552">
                  <c:v>5.7695650679259518E-2</c:v>
                </c:pt>
                <c:pt idx="553">
                  <c:v>5.6822466954717384E-2</c:v>
                </c:pt>
                <c:pt idx="554">
                  <c:v>5.5956902291230522E-2</c:v>
                </c:pt>
                <c:pt idx="555">
                  <c:v>5.5099012415094448E-2</c:v>
                </c:pt>
                <c:pt idx="556">
                  <c:v>5.4248849916349935E-2</c:v>
                </c:pt>
                <c:pt idx="557">
                  <c:v>5.3406464275991106E-2</c:v>
                </c:pt>
                <c:pt idx="558">
                  <c:v>5.2571901894298022E-2</c:v>
                </c:pt>
                <c:pt idx="559">
                  <c:v>5.1745206120258458E-2</c:v>
                </c:pt>
                <c:pt idx="560">
                  <c:v>5.0926417282045458E-2</c:v>
                </c:pt>
                <c:pt idx="561">
                  <c:v>5.0115572718515133E-2</c:v>
                </c:pt>
                <c:pt idx="562">
                  <c:v>4.9312706811690643E-2</c:v>
                </c:pt>
                <c:pt idx="563">
                  <c:v>4.8517851020196887E-2</c:v>
                </c:pt>
                <c:pt idx="564">
                  <c:v>4.7731033913611255E-2</c:v>
                </c:pt>
                <c:pt idx="565">
                  <c:v>4.6952281207695082E-2</c:v>
                </c:pt>
                <c:pt idx="566">
                  <c:v>4.6181615800470706E-2</c:v>
                </c:pt>
                <c:pt idx="567">
                  <c:v>4.5419057809108973E-2</c:v>
                </c:pt>
                <c:pt idx="568">
                  <c:v>4.4664624607592074E-2</c:v>
                </c:pt>
                <c:pt idx="569">
                  <c:v>4.3918330865116394E-2</c:v>
                </c:pt>
                <c:pt idx="570">
                  <c:v>4.3180188585200542E-2</c:v>
                </c:pt>
                <c:pt idx="571">
                  <c:v>4.245020714546343E-2</c:v>
                </c:pt>
                <c:pt idx="572">
                  <c:v>4.1728393338037489E-2</c:v>
                </c:pt>
                <c:pt idx="573">
                  <c:v>4.101475141058257E-2</c:v>
                </c:pt>
                <c:pt idx="574">
                  <c:v>4.0309283107865621E-2</c:v>
                </c:pt>
                <c:pt idx="575">
                  <c:v>3.961198771387206E-2</c:v>
                </c:pt>
                <c:pt idx="576">
                  <c:v>3.8922862094414701E-2</c:v>
                </c:pt>
                <c:pt idx="577">
                  <c:v>3.8241900740206024E-2</c:v>
                </c:pt>
                <c:pt idx="578">
                  <c:v>3.7569095810360609E-2</c:v>
                </c:pt>
                <c:pt idx="579">
                  <c:v>3.6904437176293971E-2</c:v>
                </c:pt>
                <c:pt idx="580">
                  <c:v>3.6247912465985119E-2</c:v>
                </c:pt>
                <c:pt idx="581">
                  <c:v>3.5599507108569732E-2</c:v>
                </c:pt>
                <c:pt idx="582">
                  <c:v>3.4959204379231931E-2</c:v>
                </c:pt>
                <c:pt idx="583">
                  <c:v>3.4326985444362475E-2</c:v>
                </c:pt>
                <c:pt idx="584">
                  <c:v>3.3702829406951837E-2</c:v>
                </c:pt>
                <c:pt idx="585">
                  <c:v>3.3086713352186756E-2</c:v>
                </c:pt>
                <c:pt idx="586">
                  <c:v>3.2478612393219801E-2</c:v>
                </c:pt>
                <c:pt idx="587">
                  <c:v>3.1878499717081357E-2</c:v>
                </c:pt>
                <c:pt idx="588">
                  <c:v>3.128634663070419E-2</c:v>
                </c:pt>
                <c:pt idx="589">
                  <c:v>3.0702122607031153E-2</c:v>
                </c:pt>
                <c:pt idx="590">
                  <c:v>3.0125795331177221E-2</c:v>
                </c:pt>
                <c:pt idx="591">
                  <c:v>2.9557330746617167E-2</c:v>
                </c:pt>
                <c:pt idx="592">
                  <c:v>2.8996693101371207E-2</c:v>
                </c:pt>
                <c:pt idx="593">
                  <c:v>2.8443844994161017E-2</c:v>
                </c:pt>
                <c:pt idx="594">
                  <c:v>2.7898747420509306E-2</c:v>
                </c:pt>
                <c:pt idx="595">
                  <c:v>2.7361359818756745E-2</c:v>
                </c:pt>
                <c:pt idx="596">
                  <c:v>2.6831640115970213E-2</c:v>
                </c:pt>
                <c:pt idx="597">
                  <c:v>2.63095447737175E-2</c:v>
                </c:pt>
                <c:pt idx="598">
                  <c:v>2.5795028833683523E-2</c:v>
                </c:pt>
                <c:pt idx="599">
                  <c:v>2.5288045963104269E-2</c:v>
                </c:pt>
                <c:pt idx="600">
                  <c:v>2.4788548499994893E-2</c:v>
                </c:pt>
                <c:pt idx="601">
                  <c:v>2.4296487498149159E-2</c:v>
                </c:pt>
                <c:pt idx="602">
                  <c:v>2.3811812771887913E-2</c:v>
                </c:pt>
                <c:pt idx="603">
                  <c:v>2.3334472940535218E-2</c:v>
                </c:pt>
                <c:pt idx="604">
                  <c:v>2.2864415472600763E-2</c:v>
                </c:pt>
                <c:pt idx="605">
                  <c:v>2.2401586729648478E-2</c:v>
                </c:pt>
                <c:pt idx="606">
                  <c:v>2.1945932009831422E-2</c:v>
                </c:pt>
                <c:pt idx="607">
                  <c:v>2.1497395591073908E-2</c:v>
                </c:pt>
                <c:pt idx="608">
                  <c:v>2.1055920773882245E-2</c:v>
                </c:pt>
                <c:pt idx="609">
                  <c:v>2.0621449923766418E-2</c:v>
                </c:pt>
                <c:pt idx="610">
                  <c:v>2.0193924513255204E-2</c:v>
                </c:pt>
                <c:pt idx="611">
                  <c:v>1.9773285163488422E-2</c:v>
                </c:pt>
                <c:pt idx="612">
                  <c:v>1.9359471685370052E-2</c:v>
                </c:pt>
                <c:pt idx="613">
                  <c:v>1.8952423120267198E-2</c:v>
                </c:pt>
                <c:pt idx="614">
                  <c:v>1.8552077780239918E-2</c:v>
                </c:pt>
                <c:pt idx="615">
                  <c:v>1.8158373287788014E-2</c:v>
                </c:pt>
                <c:pt idx="616">
                  <c:v>1.7771246615101325E-2</c:v>
                </c:pt>
                <c:pt idx="617">
                  <c:v>1.7390634122800661E-2</c:v>
                </c:pt>
                <c:pt idx="618">
                  <c:v>1.7016471598157241E-2</c:v>
                </c:pt>
                <c:pt idx="619">
                  <c:v>1.6648694292779063E-2</c:v>
                </c:pt>
                <c:pt idx="620">
                  <c:v>1.6287236959753228E-2</c:v>
                </c:pt>
                <c:pt idx="621">
                  <c:v>1.5932033890233878E-2</c:v>
                </c:pt>
                <c:pt idx="622">
                  <c:v>1.5583018949466097E-2</c:v>
                </c:pt>
                <c:pt idx="623">
                  <c:v>1.5240125612236513E-2</c:v>
                </c:pt>
                <c:pt idx="624">
                  <c:v>1.4903286997742184E-2</c:v>
                </c:pt>
                <c:pt idx="625">
                  <c:v>1.4572435903869746E-2</c:v>
                </c:pt>
                <c:pt idx="626">
                  <c:v>1.4247504840877535E-2</c:v>
                </c:pt>
                <c:pt idx="627">
                  <c:v>1.3928426064473767E-2</c:v>
                </c:pt>
                <c:pt idx="628">
                  <c:v>1.3615131608284764E-2</c:v>
                </c:pt>
                <c:pt idx="629">
                  <c:v>1.3307553315707299E-2</c:v>
                </c:pt>
                <c:pt idx="630">
                  <c:v>1.3005622871140238E-2</c:v>
                </c:pt>
                <c:pt idx="631">
                  <c:v>1.2709271830590674E-2</c:v>
                </c:pt>
                <c:pt idx="632">
                  <c:v>1.2418431651650708E-2</c:v>
                </c:pt>
                <c:pt idx="633">
                  <c:v>1.2133033722841248E-2</c:v>
                </c:pt>
                <c:pt idx="634">
                  <c:v>1.1853009392319936E-2</c:v>
                </c:pt>
                <c:pt idx="635">
                  <c:v>1.1578289995950671E-2</c:v>
                </c:pt>
                <c:pt idx="636">
                  <c:v>1.1308806884732778E-2</c:v>
                </c:pt>
                <c:pt idx="637">
                  <c:v>1.1044491451588352E-2</c:v>
                </c:pt>
                <c:pt idx="638">
                  <c:v>1.078527515750672E-2</c:v>
                </c:pt>
                <c:pt idx="639">
                  <c:v>1.053108955704553E-2</c:v>
                </c:pt>
                <c:pt idx="640">
                  <c:v>1.028186632318835E-2</c:v>
                </c:pt>
                <c:pt idx="641">
                  <c:v>1.0037537271559184E-2</c:v>
                </c:pt>
                <c:pt idx="642">
                  <c:v>9.7980343839946422E-3</c:v>
                </c:pt>
                <c:pt idx="643">
                  <c:v>9.5632898314750373E-3</c:v>
                </c:pt>
                <c:pt idx="644">
                  <c:v>9.3332359964160613E-3</c:v>
                </c:pt>
                <c:pt idx="645">
                  <c:v>9.1078054943230392E-3</c:v>
                </c:pt>
                <c:pt idx="646">
                  <c:v>8.8869311948102138E-3</c:v>
                </c:pt>
                <c:pt idx="647">
                  <c:v>8.6705462419878962E-3</c:v>
                </c:pt>
                <c:pt idx="648">
                  <c:v>8.4585840742206417E-3</c:v>
                </c:pt>
                <c:pt idx="649">
                  <c:v>8.2509784432600215E-3</c:v>
                </c:pt>
                <c:pt idx="650">
                  <c:v>8.0476634327558347E-3</c:v>
                </c:pt>
                <c:pt idx="651">
                  <c:v>7.8485734761500441E-3</c:v>
                </c:pt>
                <c:pt idx="652">
                  <c:v>7.6536433739579253E-3</c:v>
                </c:pt>
                <c:pt idx="653">
                  <c:v>7.4628083104413389E-3</c:v>
                </c:pt>
                <c:pt idx="654">
                  <c:v>7.2760038696792354E-3</c:v>
                </c:pt>
                <c:pt idx="655">
                  <c:v>7.0931660510409012E-3</c:v>
                </c:pt>
                <c:pt idx="656">
                  <c:v>6.9142312840675931E-3</c:v>
                </c:pt>
                <c:pt idx="657">
                  <c:v>6.7391364427686383E-3</c:v>
                </c:pt>
                <c:pt idx="658">
                  <c:v>6.567818859338174E-3</c:v>
                </c:pt>
                <c:pt idx="659">
                  <c:v>6.4002163372990613E-3</c:v>
                </c:pt>
                <c:pt idx="660">
                  <c:v>6.2362671640806685E-3</c:v>
                </c:pt>
                <c:pt idx="661">
                  <c:v>6.0759101230374807E-3</c:v>
                </c:pt>
                <c:pt idx="662">
                  <c:v>5.919084504915669E-3</c:v>
                </c:pt>
                <c:pt idx="663">
                  <c:v>5.7657301187749978E-3</c:v>
                </c:pt>
                <c:pt idx="664">
                  <c:v>5.6157873023735738E-3</c:v>
                </c:pt>
                <c:pt idx="665">
                  <c:v>5.4691969320231643E-3</c:v>
                </c:pt>
                <c:pt idx="666">
                  <c:v>5.3259004319229936E-3</c:v>
                </c:pt>
                <c:pt idx="667">
                  <c:v>5.1858397829799806E-3</c:v>
                </c:pt>
                <c:pt idx="668">
                  <c:v>5.0489575311237021E-3</c:v>
                </c:pt>
                <c:pt idx="669">
                  <c:v>4.9151967951242929E-3</c:v>
                </c:pt>
                <c:pt idx="670">
                  <c:v>4.7845012739217976E-3</c:v>
                </c:pt>
                <c:pt idx="671">
                  <c:v>4.6568152534755079E-3</c:v>
                </c:pt>
                <c:pt idx="672">
                  <c:v>4.532083613141934E-3</c:v>
                </c:pt>
                <c:pt idx="673">
                  <c:v>4.4102518315901852E-3</c:v>
                </c:pt>
                <c:pt idx="674">
                  <c:v>4.2912659922636062E-3</c:v>
                </c:pt>
                <c:pt idx="675">
                  <c:v>4.17507278839656E-3</c:v>
                </c:pt>
                <c:pt idx="676">
                  <c:v>4.061619527595383E-3</c:v>
                </c:pt>
                <c:pt idx="677">
                  <c:v>3.9508541359925412E-3</c:v>
                </c:pt>
                <c:pt idx="678">
                  <c:v>3.842725161983084E-3</c:v>
                </c:pt>
                <c:pt idx="679">
                  <c:v>3.7371817795525332E-3</c:v>
                </c:pt>
                <c:pt idx="680">
                  <c:v>3.6341737912053882E-3</c:v>
                </c:pt>
                <c:pt idx="681">
                  <c:v>3.5336516305034434E-3</c:v>
                </c:pt>
                <c:pt idx="682">
                  <c:v>3.4355663642231232E-3</c:v>
                </c:pt>
                <c:pt idx="683">
                  <c:v>3.3398696941410637E-3</c:v>
                </c:pt>
                <c:pt idx="684">
                  <c:v>3.2465139584571716E-3</c:v>
                </c:pt>
                <c:pt idx="685">
                  <c:v>3.1554521328643757E-3</c:v>
                </c:pt>
                <c:pt idx="686">
                  <c:v>3.0666378312742873E-3</c:v>
                </c:pt>
                <c:pt idx="687">
                  <c:v>2.9800253062079239E-3</c:v>
                </c:pt>
                <c:pt idx="688">
                  <c:v>2.8955694488607261E-3</c:v>
                </c:pt>
                <c:pt idx="689">
                  <c:v>2.8132257888509237E-3</c:v>
                </c:pt>
                <c:pt idx="690">
                  <c:v>2.732950493660396E-3</c:v>
                </c:pt>
                <c:pt idx="691">
                  <c:v>2.6547003677770279E-3</c:v>
                </c:pt>
                <c:pt idx="692">
                  <c:v>2.578432851547607E-3</c:v>
                </c:pt>
                <c:pt idx="693">
                  <c:v>2.5041060197501519E-3</c:v>
                </c:pt>
                <c:pt idx="694">
                  <c:v>2.4316785798945851E-3</c:v>
                </c:pt>
                <c:pt idx="695">
                  <c:v>2.3611098702605205E-3</c:v>
                </c:pt>
                <c:pt idx="696">
                  <c:v>2.2923598576809544E-3</c:v>
                </c:pt>
                <c:pt idx="697">
                  <c:v>2.2253891350804723E-3</c:v>
                </c:pt>
                <c:pt idx="698">
                  <c:v>2.1601589187765788E-3</c:v>
                </c:pt>
                <c:pt idx="699">
                  <c:v>2.096631045552621E-3</c:v>
                </c:pt>
                <c:pt idx="700">
                  <c:v>2.034767969510741E-3</c:v>
                </c:pt>
                <c:pt idx="701">
                  <c:v>1.9745327587131242E-3</c:v>
                </c:pt>
                <c:pt idx="702">
                  <c:v>1.9158890916197947E-3</c:v>
                </c:pt>
                <c:pt idx="703">
                  <c:v>1.8588012533310276E-3</c:v>
                </c:pt>
                <c:pt idx="704">
                  <c:v>1.8032341316424152E-3</c:v>
                </c:pt>
                <c:pt idx="705">
                  <c:v>1.7491532129204621E-3</c:v>
                </c:pt>
                <c:pt idx="706">
                  <c:v>1.6965245778065012E-3</c:v>
                </c:pt>
                <c:pt idx="707">
                  <c:v>1.6453148967566066E-3</c:v>
                </c:pt>
                <c:pt idx="708">
                  <c:v>1.5954914254250399E-3</c:v>
                </c:pt>
                <c:pt idx="709">
                  <c:v>1.5470219998986847E-3</c:v>
                </c:pt>
                <c:pt idx="710">
                  <c:v>1.4998750317897758E-3</c:v>
                </c:pt>
                <c:pt idx="711">
                  <c:v>1.4540195031941033E-3</c:v>
                </c:pt>
                <c:pt idx="712">
                  <c:v>1.409424961521772E-3</c:v>
                </c:pt>
                <c:pt idx="713">
                  <c:v>1.3660615142074462E-3</c:v>
                </c:pt>
                <c:pt idx="714">
                  <c:v>1.3238998233068863E-3</c:v>
                </c:pt>
                <c:pt idx="715">
                  <c:v>1.2829110999864658E-3</c:v>
                </c:pt>
                <c:pt idx="716">
                  <c:v>1.2430670989122001E-3</c:v>
                </c:pt>
                <c:pt idx="717">
                  <c:v>1.204340112544725E-3</c:v>
                </c:pt>
                <c:pt idx="718">
                  <c:v>1.1667029653464763E-3</c:v>
                </c:pt>
                <c:pt idx="719">
                  <c:v>1.130129007907252E-3</c:v>
                </c:pt>
                <c:pt idx="720">
                  <c:v>1.0945921109941413E-3</c:v>
                </c:pt>
                <c:pt idx="721">
                  <c:v>1.0600666595317087E-3</c:v>
                </c:pt>
                <c:pt idx="722">
                  <c:v>1.0265275465181788E-3</c:v>
                </c:pt>
                <c:pt idx="723">
                  <c:v>9.9395016688321488E-4</c:v>
                </c:pt>
                <c:pt idx="724">
                  <c:v>9.6231041129276999E-4</c:v>
                </c:pt>
                <c:pt idx="725">
                  <c:v>9.3158465990633374E-4</c:v>
                </c:pt>
                <c:pt idx="726">
                  <c:v>9.0174977609178391E-4</c:v>
                </c:pt>
                <c:pt idx="727">
                  <c:v>8.7278310010288553E-4</c:v>
                </c:pt>
                <c:pt idx="728">
                  <c:v>8.4466244272437619E-4</c:v>
                </c:pt>
                <c:pt idx="729">
                  <c:v>8.1736607888942194E-4</c:v>
                </c:pt>
                <c:pt idx="730">
                  <c:v>7.9087274127409666E-4</c:v>
                </c:pt>
                <c:pt idx="731">
                  <c:v>7.6516161387340826E-4</c:v>
                </c:pt>
                <c:pt idx="732">
                  <c:v>7.4021232556325828E-4</c:v>
                </c:pt>
                <c:pt idx="733">
                  <c:v>7.1600494365259097E-4</c:v>
                </c:pt>
                <c:pt idx="734">
                  <c:v>6.9251996742985731E-4</c:v>
                </c:pt>
                <c:pt idx="735">
                  <c:v>6.6973832170778218E-4</c:v>
                </c:pt>
                <c:pt idx="736">
                  <c:v>6.4764135037030494E-4</c:v>
                </c:pt>
                <c:pt idx="737">
                  <c:v>6.2621080992542977E-4</c:v>
                </c:pt>
                <c:pt idx="738">
                  <c:v>6.0542886306758667E-4</c:v>
                </c:pt>
                <c:pt idx="739">
                  <c:v>5.8527807225300149E-4</c:v>
                </c:pt>
                <c:pt idx="740">
                  <c:v>5.6574139329142366E-4</c:v>
                </c:pt>
                <c:pt idx="741">
                  <c:v>5.4680216895744936E-4</c:v>
                </c:pt>
                <c:pt idx="742">
                  <c:v>5.2844412262456749E-4</c:v>
                </c:pt>
                <c:pt idx="743">
                  <c:v>5.106513519249101E-4</c:v>
                </c:pt>
                <c:pt idx="744">
                  <c:v>4.9340832243759884E-4</c:v>
                </c:pt>
                <c:pt idx="745">
                  <c:v>4.7669986140844357E-4</c:v>
                </c:pt>
                <c:pt idx="746">
                  <c:v>4.6051115150364045E-4</c:v>
                </c:pt>
                <c:pt idx="747">
                  <c:v>4.4482772460001499E-4</c:v>
                </c:pt>
                <c:pt idx="748">
                  <c:v>4.2963545561421876E-4</c:v>
                </c:pt>
                <c:pt idx="749">
                  <c:v>4.1492055637321062E-4</c:v>
                </c:pt>
                <c:pt idx="750">
                  <c:v>4.0066956952822345E-4</c:v>
                </c:pt>
                <c:pt idx="751">
                  <c:v>3.8686936251432002E-4</c:v>
                </c:pt>
                <c:pt idx="752">
                  <c:v>3.735071215575413E-4</c:v>
                </c:pt>
                <c:pt idx="753">
                  <c:v>3.605703457315404E-4</c:v>
                </c:pt>
                <c:pt idx="754">
                  <c:v>3.4804684106551001E-4</c:v>
                </c:pt>
                <c:pt idx="755">
                  <c:v>3.3592471470509641E-4</c:v>
                </c:pt>
                <c:pt idx="756">
                  <c:v>3.2419236912791227E-4</c:v>
                </c:pt>
                <c:pt idx="757">
                  <c:v>3.1283849641516138E-4</c:v>
                </c:pt>
                <c:pt idx="758">
                  <c:v>3.0185207258079459E-4</c:v>
                </c:pt>
                <c:pt idx="759">
                  <c:v>2.9122235195953351E-4</c:v>
                </c:pt>
                <c:pt idx="760">
                  <c:v>2.809388616550051E-4</c:v>
                </c:pt>
                <c:pt idx="761">
                  <c:v>2.7099139604915158E-4</c:v>
                </c:pt>
                <c:pt idx="762">
                  <c:v>2.613700113739895E-4</c:v>
                </c:pt>
                <c:pt idx="763">
                  <c:v>2.5206502034671768E-4</c:v>
                </c:pt>
                <c:pt idx="764">
                  <c:v>2.4306698686909345E-4</c:v>
                </c:pt>
                <c:pt idx="765">
                  <c:v>2.3436672079191442E-4</c:v>
                </c:pt>
                <c:pt idx="766">
                  <c:v>2.2595527274537846E-4</c:v>
                </c:pt>
                <c:pt idx="767">
                  <c:v>2.1782392903601117E-4</c:v>
                </c:pt>
                <c:pt idx="768">
                  <c:v>2.099642066107882E-4</c:v>
                </c:pt>
                <c:pt idx="769">
                  <c:v>2.0236784808900371E-4</c:v>
                </c:pt>
                <c:pt idx="770">
                  <c:v>1.9502681686237925E-4</c:v>
                </c:pt>
                <c:pt idx="771">
                  <c:v>1.8793329226383189E-4</c:v>
                </c:pt>
                <c:pt idx="772">
                  <c:v>1.8107966480526502E-4</c:v>
                </c:pt>
                <c:pt idx="773">
                  <c:v>1.7445853148468547E-4</c:v>
                </c:pt>
                <c:pt idx="774">
                  <c:v>1.6806269116288527E-4</c:v>
                </c:pt>
                <c:pt idx="775">
                  <c:v>1.6188514000987721E-4</c:v>
                </c:pt>
                <c:pt idx="776">
                  <c:v>1.5591906702121458E-4</c:v>
                </c:pt>
                <c:pt idx="777">
                  <c:v>1.5015784960427191E-4</c:v>
                </c:pt>
                <c:pt idx="778">
                  <c:v>1.4459504923451704E-4</c:v>
                </c:pt>
                <c:pt idx="779">
                  <c:v>1.3922440718175096E-4</c:v>
                </c:pt>
                <c:pt idx="780">
                  <c:v>1.3403984030624581E-4</c:v>
                </c:pt>
                <c:pt idx="781">
                  <c:v>1.2903543692466962E-4</c:v>
                </c:pt>
                <c:pt idx="782">
                  <c:v>1.2420545274563678E-4</c:v>
                </c:pt>
                <c:pt idx="783">
                  <c:v>1.1954430687468542E-4</c:v>
                </c:pt>
                <c:pt idx="784">
                  <c:v>1.1504657788844258E-4</c:v>
                </c:pt>
                <c:pt idx="785">
                  <c:v>1.1070699997769594E-4</c:v>
                </c:pt>
                <c:pt idx="786">
                  <c:v>1.0652045915905877E-4</c:v>
                </c:pt>
                <c:pt idx="787">
                  <c:v>1.0248198955487608E-4</c:v>
                </c:pt>
                <c:pt idx="788">
                  <c:v>9.8586769740988188E-5</c:v>
                </c:pt>
                <c:pt idx="789">
                  <c:v>9.4830119161933899E-5</c:v>
                </c:pt>
                <c:pt idx="790">
                  <c:v>9.1207494613147758E-5</c:v>
                </c:pt>
                <c:pt idx="791">
                  <c:v>8.771448678967398E-5</c:v>
                </c:pt>
                <c:pt idx="792">
                  <c:v>8.4346816900894418E-5</c:v>
                </c:pt>
                <c:pt idx="793">
                  <c:v>8.1100333350739786E-5</c:v>
                </c:pt>
                <c:pt idx="794">
                  <c:v>7.7971008482830408E-5</c:v>
                </c:pt>
                <c:pt idx="795">
                  <c:v>7.4954935389968418E-5</c:v>
                </c:pt>
                <c:pt idx="796">
                  <c:v>7.204832478738206E-5</c:v>
                </c:pt>
                <c:pt idx="797">
                  <c:v>6.9247501949100824E-5</c:v>
                </c:pt>
                <c:pt idx="798">
                  <c:v>6.6548903706822876E-5</c:v>
                </c:pt>
                <c:pt idx="799">
                  <c:v>6.3949075510615861E-5</c:v>
                </c:pt>
                <c:pt idx="800">
                  <c:v>6.1444668550777269E-5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FE-4C06-A17A-519BBABCC59F}"/>
            </c:ext>
          </c:extLst>
        </c:ser>
        <c:ser>
          <c:idx val="2"/>
          <c:order val="2"/>
          <c:tx>
            <c:v>Altura</c:v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(Calculos!$B$4,Calculos!$B$4)</c:f>
              <c:numCache>
                <c:formatCode>0</c:formatCode>
                <c:ptCount val="2"/>
                <c:pt idx="0">
                  <c:v>157.03999999999965</c:v>
                </c:pt>
                <c:pt idx="1">
                  <c:v>157.03999999999965</c:v>
                </c:pt>
              </c:numCache>
            </c:numRef>
          </c:xVal>
          <c:yVal>
            <c:numRef>
              <c:f>(Calculos!$C$6,Calculos!$B$6)</c:f>
              <c:numCache>
                <c:formatCode>0.000000000</c:formatCode>
                <c:ptCount val="2"/>
                <c:pt idx="0" formatCode="General">
                  <c:v>0</c:v>
                </c:pt>
                <c:pt idx="1">
                  <c:v>0.18364959993029933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FE-4C06-A17A-519BBABCC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478320"/>
        <c:axId val="1339484304"/>
      </c:scatterChart>
      <c:valAx>
        <c:axId val="1339478320"/>
        <c:scaling>
          <c:orientation val="minMax"/>
          <c:max val="200"/>
          <c:min val="145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Altura</a:t>
                </a:r>
                <a:r>
                  <a:rPr lang="pt-BR" baseline="0"/>
                  <a:t> (cm)</a:t>
                </a:r>
                <a:endParaRPr lang="pt-BR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39484304"/>
        <c:crosses val="autoZero"/>
        <c:crossBetween val="midCat"/>
        <c:majorUnit val="5"/>
      </c:valAx>
      <c:valAx>
        <c:axId val="1339484304"/>
        <c:scaling>
          <c:orientation val="minMax"/>
        </c:scaling>
        <c:delete val="1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0000000" sourceLinked="1"/>
        <c:majorTickMark val="none"/>
        <c:minorTickMark val="none"/>
        <c:tickLblPos val="none"/>
        <c:crossAx val="1339478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Altura TRI x Altura Real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8891330172513483"/>
                  <c:y val="-1.942533499102085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pt-BR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y = 0.8013x + 0.3363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pt-BR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R² = 0.64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pt-BR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R   = 0,80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altura!$B$2:$B$212</c:f>
              <c:numCache>
                <c:formatCode>#,##0.00</c:formatCode>
                <c:ptCount val="211"/>
                <c:pt idx="0">
                  <c:v>1.81</c:v>
                </c:pt>
                <c:pt idx="1">
                  <c:v>1.64</c:v>
                </c:pt>
                <c:pt idx="2">
                  <c:v>1.8</c:v>
                </c:pt>
                <c:pt idx="3">
                  <c:v>1.78</c:v>
                </c:pt>
                <c:pt idx="4">
                  <c:v>1.66</c:v>
                </c:pt>
                <c:pt idx="5">
                  <c:v>1.67</c:v>
                </c:pt>
                <c:pt idx="6">
                  <c:v>1.58</c:v>
                </c:pt>
                <c:pt idx="7">
                  <c:v>1.65</c:v>
                </c:pt>
                <c:pt idx="8">
                  <c:v>1.71</c:v>
                </c:pt>
                <c:pt idx="9">
                  <c:v>1.63</c:v>
                </c:pt>
                <c:pt idx="10">
                  <c:v>1.55</c:v>
                </c:pt>
                <c:pt idx="11">
                  <c:v>1.7</c:v>
                </c:pt>
                <c:pt idx="12">
                  <c:v>1.6</c:v>
                </c:pt>
                <c:pt idx="13">
                  <c:v>1.62</c:v>
                </c:pt>
                <c:pt idx="14">
                  <c:v>1.81</c:v>
                </c:pt>
                <c:pt idx="15">
                  <c:v>1.69</c:v>
                </c:pt>
                <c:pt idx="16">
                  <c:v>1.7</c:v>
                </c:pt>
                <c:pt idx="17">
                  <c:v>1.6</c:v>
                </c:pt>
                <c:pt idx="18">
                  <c:v>1.55</c:v>
                </c:pt>
                <c:pt idx="19">
                  <c:v>1.7</c:v>
                </c:pt>
                <c:pt idx="20">
                  <c:v>1.64</c:v>
                </c:pt>
                <c:pt idx="21">
                  <c:v>1.6</c:v>
                </c:pt>
                <c:pt idx="22">
                  <c:v>1.56</c:v>
                </c:pt>
                <c:pt idx="23">
                  <c:v>1.59</c:v>
                </c:pt>
                <c:pt idx="24">
                  <c:v>1.63</c:v>
                </c:pt>
                <c:pt idx="25">
                  <c:v>1.6</c:v>
                </c:pt>
                <c:pt idx="26">
                  <c:v>1.75</c:v>
                </c:pt>
                <c:pt idx="27">
                  <c:v>1.64</c:v>
                </c:pt>
                <c:pt idx="28">
                  <c:v>1.59</c:v>
                </c:pt>
                <c:pt idx="29">
                  <c:v>1.74</c:v>
                </c:pt>
                <c:pt idx="30">
                  <c:v>1.62</c:v>
                </c:pt>
                <c:pt idx="31">
                  <c:v>1.57</c:v>
                </c:pt>
                <c:pt idx="32">
                  <c:v>1.84</c:v>
                </c:pt>
                <c:pt idx="33">
                  <c:v>1.75</c:v>
                </c:pt>
                <c:pt idx="34">
                  <c:v>1.63</c:v>
                </c:pt>
                <c:pt idx="35">
                  <c:v>1.63</c:v>
                </c:pt>
                <c:pt idx="36">
                  <c:v>1.58</c:v>
                </c:pt>
                <c:pt idx="37">
                  <c:v>1.7</c:v>
                </c:pt>
                <c:pt idx="38">
                  <c:v>1.89</c:v>
                </c:pt>
                <c:pt idx="39">
                  <c:v>1.78</c:v>
                </c:pt>
                <c:pt idx="40">
                  <c:v>1.71</c:v>
                </c:pt>
                <c:pt idx="41">
                  <c:v>1.79</c:v>
                </c:pt>
                <c:pt idx="42">
                  <c:v>1.65</c:v>
                </c:pt>
                <c:pt idx="43">
                  <c:v>1.87</c:v>
                </c:pt>
                <c:pt idx="44">
                  <c:v>1.65</c:v>
                </c:pt>
                <c:pt idx="45">
                  <c:v>1.77</c:v>
                </c:pt>
                <c:pt idx="46">
                  <c:v>1.69</c:v>
                </c:pt>
                <c:pt idx="47">
                  <c:v>1.52</c:v>
                </c:pt>
                <c:pt idx="48">
                  <c:v>1.7</c:v>
                </c:pt>
                <c:pt idx="49">
                  <c:v>1.8</c:v>
                </c:pt>
                <c:pt idx="50">
                  <c:v>1.71</c:v>
                </c:pt>
                <c:pt idx="51">
                  <c:v>1.8</c:v>
                </c:pt>
                <c:pt idx="52">
                  <c:v>1.68</c:v>
                </c:pt>
                <c:pt idx="53">
                  <c:v>1.86</c:v>
                </c:pt>
                <c:pt idx="54">
                  <c:v>1.88</c:v>
                </c:pt>
                <c:pt idx="55">
                  <c:v>1.8</c:v>
                </c:pt>
                <c:pt idx="56">
                  <c:v>1.64</c:v>
                </c:pt>
                <c:pt idx="57">
                  <c:v>1.76</c:v>
                </c:pt>
                <c:pt idx="58">
                  <c:v>1.86</c:v>
                </c:pt>
                <c:pt idx="59">
                  <c:v>1.61</c:v>
                </c:pt>
                <c:pt idx="60">
                  <c:v>1.82</c:v>
                </c:pt>
                <c:pt idx="61">
                  <c:v>1.67</c:v>
                </c:pt>
                <c:pt idx="62">
                  <c:v>1.85</c:v>
                </c:pt>
                <c:pt idx="63">
                  <c:v>1.58</c:v>
                </c:pt>
                <c:pt idx="64">
                  <c:v>1.7</c:v>
                </c:pt>
                <c:pt idx="65">
                  <c:v>1.85</c:v>
                </c:pt>
                <c:pt idx="66">
                  <c:v>1.65</c:v>
                </c:pt>
                <c:pt idx="67">
                  <c:v>1.9</c:v>
                </c:pt>
                <c:pt idx="68">
                  <c:v>1.82</c:v>
                </c:pt>
                <c:pt idx="69">
                  <c:v>1.71</c:v>
                </c:pt>
                <c:pt idx="70">
                  <c:v>1.92</c:v>
                </c:pt>
                <c:pt idx="71">
                  <c:v>1.67</c:v>
                </c:pt>
                <c:pt idx="72">
                  <c:v>1.69</c:v>
                </c:pt>
                <c:pt idx="73">
                  <c:v>1.74</c:v>
                </c:pt>
                <c:pt idx="74">
                  <c:v>1.6</c:v>
                </c:pt>
                <c:pt idx="75">
                  <c:v>1.8</c:v>
                </c:pt>
                <c:pt idx="76">
                  <c:v>1.79</c:v>
                </c:pt>
                <c:pt idx="77">
                  <c:v>1.78</c:v>
                </c:pt>
                <c:pt idx="78">
                  <c:v>1.79</c:v>
                </c:pt>
                <c:pt idx="79">
                  <c:v>1.83</c:v>
                </c:pt>
                <c:pt idx="80">
                  <c:v>1.72</c:v>
                </c:pt>
                <c:pt idx="81">
                  <c:v>1.64</c:v>
                </c:pt>
                <c:pt idx="82">
                  <c:v>1.61</c:v>
                </c:pt>
                <c:pt idx="83">
                  <c:v>1.71</c:v>
                </c:pt>
                <c:pt idx="84">
                  <c:v>1.74</c:v>
                </c:pt>
                <c:pt idx="85">
                  <c:v>1.56</c:v>
                </c:pt>
                <c:pt idx="86">
                  <c:v>1.84</c:v>
                </c:pt>
                <c:pt idx="87">
                  <c:v>1.67</c:v>
                </c:pt>
                <c:pt idx="88">
                  <c:v>1.8</c:v>
                </c:pt>
                <c:pt idx="89">
                  <c:v>1.6</c:v>
                </c:pt>
                <c:pt idx="90">
                  <c:v>1.75</c:v>
                </c:pt>
                <c:pt idx="91">
                  <c:v>1.83</c:v>
                </c:pt>
                <c:pt idx="92">
                  <c:v>1.6</c:v>
                </c:pt>
                <c:pt idx="93">
                  <c:v>1.57</c:v>
                </c:pt>
                <c:pt idx="94">
                  <c:v>1.68</c:v>
                </c:pt>
                <c:pt idx="95">
                  <c:v>1.72</c:v>
                </c:pt>
                <c:pt idx="96">
                  <c:v>1.63</c:v>
                </c:pt>
                <c:pt idx="97">
                  <c:v>1.8</c:v>
                </c:pt>
                <c:pt idx="98">
                  <c:v>1.66</c:v>
                </c:pt>
                <c:pt idx="99">
                  <c:v>1.61</c:v>
                </c:pt>
                <c:pt idx="100">
                  <c:v>1.7</c:v>
                </c:pt>
                <c:pt idx="101">
                  <c:v>1.63</c:v>
                </c:pt>
                <c:pt idx="102">
                  <c:v>1.67</c:v>
                </c:pt>
                <c:pt idx="103">
                  <c:v>1.6</c:v>
                </c:pt>
                <c:pt idx="104">
                  <c:v>1.65</c:v>
                </c:pt>
                <c:pt idx="105">
                  <c:v>1.7</c:v>
                </c:pt>
                <c:pt idx="106">
                  <c:v>1.64</c:v>
                </c:pt>
                <c:pt idx="107">
                  <c:v>1.58</c:v>
                </c:pt>
                <c:pt idx="108">
                  <c:v>1.76</c:v>
                </c:pt>
                <c:pt idx="109">
                  <c:v>1.76</c:v>
                </c:pt>
                <c:pt idx="110">
                  <c:v>1.63</c:v>
                </c:pt>
                <c:pt idx="111">
                  <c:v>1.63</c:v>
                </c:pt>
                <c:pt idx="112">
                  <c:v>1.72</c:v>
                </c:pt>
                <c:pt idx="113">
                  <c:v>1.83</c:v>
                </c:pt>
                <c:pt idx="114">
                  <c:v>1.73</c:v>
                </c:pt>
                <c:pt idx="115">
                  <c:v>1.6</c:v>
                </c:pt>
                <c:pt idx="116">
                  <c:v>1.7</c:v>
                </c:pt>
                <c:pt idx="117">
                  <c:v>1.57</c:v>
                </c:pt>
                <c:pt idx="118">
                  <c:v>1.83</c:v>
                </c:pt>
                <c:pt idx="119">
                  <c:v>1.61</c:v>
                </c:pt>
                <c:pt idx="120">
                  <c:v>1.78</c:v>
                </c:pt>
                <c:pt idx="121">
                  <c:v>1.61</c:v>
                </c:pt>
                <c:pt idx="122">
                  <c:v>1.62</c:v>
                </c:pt>
                <c:pt idx="123">
                  <c:v>1.61</c:v>
                </c:pt>
                <c:pt idx="124">
                  <c:v>1.7</c:v>
                </c:pt>
                <c:pt idx="125">
                  <c:v>1.66</c:v>
                </c:pt>
                <c:pt idx="126">
                  <c:v>1.78</c:v>
                </c:pt>
                <c:pt idx="127">
                  <c:v>1.7</c:v>
                </c:pt>
                <c:pt idx="128">
                  <c:v>1.7</c:v>
                </c:pt>
                <c:pt idx="129">
                  <c:v>1.68</c:v>
                </c:pt>
                <c:pt idx="130">
                  <c:v>1.53</c:v>
                </c:pt>
                <c:pt idx="131">
                  <c:v>1.71</c:v>
                </c:pt>
                <c:pt idx="132">
                  <c:v>1.65</c:v>
                </c:pt>
                <c:pt idx="133">
                  <c:v>1.61</c:v>
                </c:pt>
                <c:pt idx="134">
                  <c:v>1.67</c:v>
                </c:pt>
                <c:pt idx="135">
                  <c:v>1.59</c:v>
                </c:pt>
                <c:pt idx="136">
                  <c:v>1.76</c:v>
                </c:pt>
                <c:pt idx="137">
                  <c:v>1.78</c:v>
                </c:pt>
                <c:pt idx="138">
                  <c:v>1.64</c:v>
                </c:pt>
                <c:pt idx="139">
                  <c:v>1.68</c:v>
                </c:pt>
                <c:pt idx="140">
                  <c:v>1.63</c:v>
                </c:pt>
                <c:pt idx="141">
                  <c:v>1.67</c:v>
                </c:pt>
                <c:pt idx="142">
                  <c:v>1.69</c:v>
                </c:pt>
                <c:pt idx="143">
                  <c:v>1.52</c:v>
                </c:pt>
                <c:pt idx="144">
                  <c:v>1.75</c:v>
                </c:pt>
                <c:pt idx="145">
                  <c:v>1.65</c:v>
                </c:pt>
                <c:pt idx="146">
                  <c:v>1.6</c:v>
                </c:pt>
                <c:pt idx="147">
                  <c:v>1.67</c:v>
                </c:pt>
                <c:pt idx="148">
                  <c:v>1.62</c:v>
                </c:pt>
                <c:pt idx="149">
                  <c:v>1.65</c:v>
                </c:pt>
                <c:pt idx="150">
                  <c:v>1.77</c:v>
                </c:pt>
                <c:pt idx="151">
                  <c:v>1.78</c:v>
                </c:pt>
                <c:pt idx="152">
                  <c:v>1.57</c:v>
                </c:pt>
                <c:pt idx="153">
                  <c:v>1.74</c:v>
                </c:pt>
                <c:pt idx="154">
                  <c:v>1.66</c:v>
                </c:pt>
                <c:pt idx="155">
                  <c:v>1.57</c:v>
                </c:pt>
                <c:pt idx="156">
                  <c:v>1.8</c:v>
                </c:pt>
                <c:pt idx="157">
                  <c:v>1.62</c:v>
                </c:pt>
                <c:pt idx="158">
                  <c:v>1.56</c:v>
                </c:pt>
                <c:pt idx="159">
                  <c:v>1.73</c:v>
                </c:pt>
                <c:pt idx="160">
                  <c:v>1.6</c:v>
                </c:pt>
                <c:pt idx="161">
                  <c:v>1.82</c:v>
                </c:pt>
                <c:pt idx="162">
                  <c:v>1.8</c:v>
                </c:pt>
                <c:pt idx="163">
                  <c:v>1.85</c:v>
                </c:pt>
                <c:pt idx="164">
                  <c:v>1.69</c:v>
                </c:pt>
                <c:pt idx="165">
                  <c:v>1.59</c:v>
                </c:pt>
                <c:pt idx="166">
                  <c:v>1.73</c:v>
                </c:pt>
                <c:pt idx="167">
                  <c:v>1.7</c:v>
                </c:pt>
                <c:pt idx="168">
                  <c:v>1.6</c:v>
                </c:pt>
                <c:pt idx="169">
                  <c:v>1.64</c:v>
                </c:pt>
                <c:pt idx="170">
                  <c:v>1.57</c:v>
                </c:pt>
                <c:pt idx="171">
                  <c:v>1.59</c:v>
                </c:pt>
                <c:pt idx="172">
                  <c:v>1.69</c:v>
                </c:pt>
                <c:pt idx="173">
                  <c:v>1.72</c:v>
                </c:pt>
                <c:pt idx="174">
                  <c:v>1.68</c:v>
                </c:pt>
                <c:pt idx="175">
                  <c:v>1.75</c:v>
                </c:pt>
                <c:pt idx="176">
                  <c:v>1.81</c:v>
                </c:pt>
                <c:pt idx="177">
                  <c:v>1.63</c:v>
                </c:pt>
                <c:pt idx="178">
                  <c:v>1.7</c:v>
                </c:pt>
                <c:pt idx="179">
                  <c:v>1.78</c:v>
                </c:pt>
                <c:pt idx="180">
                  <c:v>1.75</c:v>
                </c:pt>
                <c:pt idx="181">
                  <c:v>1.6</c:v>
                </c:pt>
                <c:pt idx="182">
                  <c:v>1.65</c:v>
                </c:pt>
                <c:pt idx="183">
                  <c:v>1.8</c:v>
                </c:pt>
                <c:pt idx="184">
                  <c:v>1.57</c:v>
                </c:pt>
                <c:pt idx="185">
                  <c:v>1.67</c:v>
                </c:pt>
                <c:pt idx="186">
                  <c:v>1.79</c:v>
                </c:pt>
                <c:pt idx="187">
                  <c:v>1.8</c:v>
                </c:pt>
                <c:pt idx="188">
                  <c:v>1.72</c:v>
                </c:pt>
                <c:pt idx="189">
                  <c:v>1.63</c:v>
                </c:pt>
                <c:pt idx="190">
                  <c:v>1.59</c:v>
                </c:pt>
                <c:pt idx="191">
                  <c:v>1.59</c:v>
                </c:pt>
                <c:pt idx="192">
                  <c:v>1.73</c:v>
                </c:pt>
                <c:pt idx="193">
                  <c:v>1.55</c:v>
                </c:pt>
                <c:pt idx="194">
                  <c:v>1.6</c:v>
                </c:pt>
                <c:pt idx="195">
                  <c:v>1.6</c:v>
                </c:pt>
                <c:pt idx="196">
                  <c:v>1.77</c:v>
                </c:pt>
                <c:pt idx="197">
                  <c:v>1.72</c:v>
                </c:pt>
                <c:pt idx="198">
                  <c:v>1.73</c:v>
                </c:pt>
                <c:pt idx="199">
                  <c:v>1.6</c:v>
                </c:pt>
                <c:pt idx="200">
                  <c:v>1.88</c:v>
                </c:pt>
                <c:pt idx="201">
                  <c:v>1.92</c:v>
                </c:pt>
                <c:pt idx="202">
                  <c:v>1.73</c:v>
                </c:pt>
                <c:pt idx="203">
                  <c:v>1.58</c:v>
                </c:pt>
                <c:pt idx="204">
                  <c:v>1.95</c:v>
                </c:pt>
                <c:pt idx="205">
                  <c:v>1.65</c:v>
                </c:pt>
                <c:pt idx="206">
                  <c:v>1.92</c:v>
                </c:pt>
                <c:pt idx="207">
                  <c:v>1.63</c:v>
                </c:pt>
                <c:pt idx="208">
                  <c:v>1.6</c:v>
                </c:pt>
                <c:pt idx="209">
                  <c:v>1.57</c:v>
                </c:pt>
                <c:pt idx="210">
                  <c:v>1.58</c:v>
                </c:pt>
              </c:numCache>
            </c:numRef>
          </c:xVal>
          <c:yVal>
            <c:numRef>
              <c:f>altura!$G$2:$G$212</c:f>
              <c:numCache>
                <c:formatCode>#,##0.00</c:formatCode>
                <c:ptCount val="211"/>
                <c:pt idx="0">
                  <c:v>1.7878753694419454</c:v>
                </c:pt>
                <c:pt idx="1">
                  <c:v>1.5908944114650838</c:v>
                </c:pt>
                <c:pt idx="2">
                  <c:v>1.7586863894588918</c:v>
                </c:pt>
                <c:pt idx="3">
                  <c:v>1.8134559527053422</c:v>
                </c:pt>
                <c:pt idx="4">
                  <c:v>1.6865630872885409</c:v>
                </c:pt>
                <c:pt idx="5">
                  <c:v>1.6865630872885409</c:v>
                </c:pt>
                <c:pt idx="6">
                  <c:v>1.5908944114650838</c:v>
                </c:pt>
                <c:pt idx="7">
                  <c:v>1.5908944114650838</c:v>
                </c:pt>
                <c:pt idx="8">
                  <c:v>1.7477832903977564</c:v>
                </c:pt>
                <c:pt idx="9">
                  <c:v>1.6815013785003645</c:v>
                </c:pt>
                <c:pt idx="10">
                  <c:v>1.5908944114650838</c:v>
                </c:pt>
                <c:pt idx="11">
                  <c:v>1.696750787114969</c:v>
                </c:pt>
                <c:pt idx="12">
                  <c:v>1.7343184794876196</c:v>
                </c:pt>
                <c:pt idx="13">
                  <c:v>1.6347601844434085</c:v>
                </c:pt>
                <c:pt idx="14">
                  <c:v>1.9204816530946898</c:v>
                </c:pt>
                <c:pt idx="15">
                  <c:v>1.6751775257483468</c:v>
                </c:pt>
                <c:pt idx="16">
                  <c:v>1.5908944114650838</c:v>
                </c:pt>
                <c:pt idx="17">
                  <c:v>1.5908944114650838</c:v>
                </c:pt>
                <c:pt idx="18">
                  <c:v>1.6292454388451787</c:v>
                </c:pt>
                <c:pt idx="19">
                  <c:v>1.7843166408817168</c:v>
                </c:pt>
                <c:pt idx="20">
                  <c:v>1.5908944114650838</c:v>
                </c:pt>
                <c:pt idx="21">
                  <c:v>1.5908944114650838</c:v>
                </c:pt>
                <c:pt idx="22">
                  <c:v>1.5522253301257074</c:v>
                </c:pt>
                <c:pt idx="23">
                  <c:v>1.5522253301257074</c:v>
                </c:pt>
                <c:pt idx="24">
                  <c:v>1.5522253301257074</c:v>
                </c:pt>
                <c:pt idx="25">
                  <c:v>1.5908944114650838</c:v>
                </c:pt>
                <c:pt idx="26">
                  <c:v>1.6558552293167681</c:v>
                </c:pt>
                <c:pt idx="27">
                  <c:v>1.5522253301257074</c:v>
                </c:pt>
                <c:pt idx="28">
                  <c:v>1.5522253301257074</c:v>
                </c:pt>
                <c:pt idx="29">
                  <c:v>1.6787191716215353</c:v>
                </c:pt>
                <c:pt idx="30">
                  <c:v>1.6530212806575406</c:v>
                </c:pt>
                <c:pt idx="31">
                  <c:v>1.5522253301257074</c:v>
                </c:pt>
                <c:pt idx="32">
                  <c:v>1.7582395735117489</c:v>
                </c:pt>
                <c:pt idx="33">
                  <c:v>1.8187851585986701</c:v>
                </c:pt>
                <c:pt idx="34">
                  <c:v>1.5522253301257074</c:v>
                </c:pt>
                <c:pt idx="35">
                  <c:v>1.6485221156154137</c:v>
                </c:pt>
                <c:pt idx="36">
                  <c:v>1.5522253301257074</c:v>
                </c:pt>
                <c:pt idx="37">
                  <c:v>1.6485221156154137</c:v>
                </c:pt>
                <c:pt idx="38">
                  <c:v>1.8637913243667308</c:v>
                </c:pt>
                <c:pt idx="39">
                  <c:v>1.7261950199650644</c:v>
                </c:pt>
                <c:pt idx="40">
                  <c:v>1.638924015351503</c:v>
                </c:pt>
                <c:pt idx="41">
                  <c:v>1.7624553436879531</c:v>
                </c:pt>
                <c:pt idx="42">
                  <c:v>1.6416088607885899</c:v>
                </c:pt>
                <c:pt idx="43">
                  <c:v>1.8226162227129805</c:v>
                </c:pt>
                <c:pt idx="44">
                  <c:v>1.7212106276159185</c:v>
                </c:pt>
                <c:pt idx="45">
                  <c:v>1.6422773566918294</c:v>
                </c:pt>
                <c:pt idx="46">
                  <c:v>1.6045657945213914</c:v>
                </c:pt>
                <c:pt idx="47">
                  <c:v>1.6045657945213914</c:v>
                </c:pt>
                <c:pt idx="48">
                  <c:v>1.7477959296112888</c:v>
                </c:pt>
                <c:pt idx="49">
                  <c:v>1.7836079562291984</c:v>
                </c:pt>
                <c:pt idx="50">
                  <c:v>1.6356098753218984</c:v>
                </c:pt>
                <c:pt idx="51">
                  <c:v>1.7833041213851413</c:v>
                </c:pt>
                <c:pt idx="52">
                  <c:v>1.5888161495336983</c:v>
                </c:pt>
                <c:pt idx="53">
                  <c:v>1.8543541765876475</c:v>
                </c:pt>
                <c:pt idx="54">
                  <c:v>1.8463641200141732</c:v>
                </c:pt>
                <c:pt idx="55">
                  <c:v>1.7668058004833622</c:v>
                </c:pt>
                <c:pt idx="56">
                  <c:v>1.6608185892246452</c:v>
                </c:pt>
                <c:pt idx="57">
                  <c:v>1.6365943515634487</c:v>
                </c:pt>
                <c:pt idx="58">
                  <c:v>1.8124417545632194</c:v>
                </c:pt>
                <c:pt idx="59">
                  <c:v>1.5908944114650838</c:v>
                </c:pt>
                <c:pt idx="60">
                  <c:v>1.7582395735117489</c:v>
                </c:pt>
                <c:pt idx="61">
                  <c:v>1.6414011037161504</c:v>
                </c:pt>
                <c:pt idx="62">
                  <c:v>1.8303968435684681</c:v>
                </c:pt>
                <c:pt idx="63">
                  <c:v>1.5522253301257074</c:v>
                </c:pt>
                <c:pt idx="64">
                  <c:v>1.738429679920614</c:v>
                </c:pt>
                <c:pt idx="65">
                  <c:v>1.8522928985994462</c:v>
                </c:pt>
                <c:pt idx="66">
                  <c:v>1.5908944114650838</c:v>
                </c:pt>
                <c:pt idx="67">
                  <c:v>1.8522928985994462</c:v>
                </c:pt>
                <c:pt idx="68">
                  <c:v>1.836358108882274</c:v>
                </c:pt>
                <c:pt idx="69">
                  <c:v>1.7249727685189349</c:v>
                </c:pt>
                <c:pt idx="70">
                  <c:v>1.8063420503636911</c:v>
                </c:pt>
                <c:pt idx="71">
                  <c:v>1.638545431408664</c:v>
                </c:pt>
                <c:pt idx="72">
                  <c:v>1.7256580508776471</c:v>
                </c:pt>
                <c:pt idx="73">
                  <c:v>1.7342568633216489</c:v>
                </c:pt>
                <c:pt idx="74">
                  <c:v>1.6673610608732319</c:v>
                </c:pt>
                <c:pt idx="75">
                  <c:v>1.7448996735791005</c:v>
                </c:pt>
                <c:pt idx="76">
                  <c:v>1.736202610998655</c:v>
                </c:pt>
                <c:pt idx="77">
                  <c:v>1.7279367628361486</c:v>
                </c:pt>
                <c:pt idx="78">
                  <c:v>1.7355918802510133</c:v>
                </c:pt>
                <c:pt idx="79">
                  <c:v>1.7662243966608699</c:v>
                </c:pt>
                <c:pt idx="80">
                  <c:v>1.7079431069295146</c:v>
                </c:pt>
                <c:pt idx="81">
                  <c:v>1.635486248014534</c:v>
                </c:pt>
                <c:pt idx="82">
                  <c:v>1.642526684927528</c:v>
                </c:pt>
                <c:pt idx="83">
                  <c:v>1.8318200387609924</c:v>
                </c:pt>
                <c:pt idx="84">
                  <c:v>1.7299902400597478</c:v>
                </c:pt>
                <c:pt idx="85">
                  <c:v>1.6201488586244812</c:v>
                </c:pt>
                <c:pt idx="86">
                  <c:v>1.8637913243667308</c:v>
                </c:pt>
                <c:pt idx="87">
                  <c:v>1.7390372508648726</c:v>
                </c:pt>
                <c:pt idx="88">
                  <c:v>1.8204490913114451</c:v>
                </c:pt>
                <c:pt idx="89">
                  <c:v>1.5908944114650838</c:v>
                </c:pt>
                <c:pt idx="90">
                  <c:v>1.7551302282389121</c:v>
                </c:pt>
                <c:pt idx="91">
                  <c:v>1.8226162227129805</c:v>
                </c:pt>
                <c:pt idx="92">
                  <c:v>1.7017584830140653</c:v>
                </c:pt>
                <c:pt idx="93">
                  <c:v>1.6361411172656839</c:v>
                </c:pt>
                <c:pt idx="94">
                  <c:v>1.7479097812769366</c:v>
                </c:pt>
                <c:pt idx="95">
                  <c:v>1.6825466809570397</c:v>
                </c:pt>
                <c:pt idx="96">
                  <c:v>1.6355094528206289</c:v>
                </c:pt>
                <c:pt idx="97">
                  <c:v>1.8466237176108669</c:v>
                </c:pt>
                <c:pt idx="98">
                  <c:v>1.6490516789136518</c:v>
                </c:pt>
                <c:pt idx="99">
                  <c:v>1.5522253301257074</c:v>
                </c:pt>
                <c:pt idx="100">
                  <c:v>1.7328343593361146</c:v>
                </c:pt>
                <c:pt idx="101">
                  <c:v>1.6486564072591958</c:v>
                </c:pt>
                <c:pt idx="102">
                  <c:v>1.6582862043007933</c:v>
                </c:pt>
                <c:pt idx="103">
                  <c:v>1.6610590305133288</c:v>
                </c:pt>
                <c:pt idx="104">
                  <c:v>1.5908944114650838</c:v>
                </c:pt>
                <c:pt idx="105">
                  <c:v>1.6531597195432632</c:v>
                </c:pt>
                <c:pt idx="106">
                  <c:v>1.6201488586244812</c:v>
                </c:pt>
                <c:pt idx="107">
                  <c:v>1.636713732885017</c:v>
                </c:pt>
                <c:pt idx="108">
                  <c:v>1.7308038894308988</c:v>
                </c:pt>
                <c:pt idx="109">
                  <c:v>1.7328043412039751</c:v>
                </c:pt>
                <c:pt idx="110">
                  <c:v>1.5908944114650838</c:v>
                </c:pt>
                <c:pt idx="111">
                  <c:v>1.715950937397019</c:v>
                </c:pt>
                <c:pt idx="112">
                  <c:v>1.7186891045161961</c:v>
                </c:pt>
                <c:pt idx="113">
                  <c:v>1.763088094315421</c:v>
                </c:pt>
                <c:pt idx="114">
                  <c:v>1.722423695883466</c:v>
                </c:pt>
                <c:pt idx="115">
                  <c:v>1.6367315067790469</c:v>
                </c:pt>
                <c:pt idx="116">
                  <c:v>1.6959243997864297</c:v>
                </c:pt>
                <c:pt idx="117">
                  <c:v>1.6426090373032003</c:v>
                </c:pt>
                <c:pt idx="118">
                  <c:v>1.8830034226553234</c:v>
                </c:pt>
                <c:pt idx="119">
                  <c:v>1.6201488586244812</c:v>
                </c:pt>
                <c:pt idx="120">
                  <c:v>1.7135911567329696</c:v>
                </c:pt>
                <c:pt idx="121">
                  <c:v>1.7362459595513171</c:v>
                </c:pt>
                <c:pt idx="122">
                  <c:v>1.6830262798642825</c:v>
                </c:pt>
                <c:pt idx="123">
                  <c:v>1.7054578228248423</c:v>
                </c:pt>
                <c:pt idx="124">
                  <c:v>1.7527612643962804</c:v>
                </c:pt>
                <c:pt idx="125">
                  <c:v>1.7437832755463052</c:v>
                </c:pt>
                <c:pt idx="126">
                  <c:v>1.7361377362854455</c:v>
                </c:pt>
                <c:pt idx="127">
                  <c:v>1.7668604058355766</c:v>
                </c:pt>
                <c:pt idx="128">
                  <c:v>1.6639419561249946</c:v>
                </c:pt>
                <c:pt idx="129">
                  <c:v>1.6155999266790702</c:v>
                </c:pt>
                <c:pt idx="130">
                  <c:v>1.6373844011530823</c:v>
                </c:pt>
                <c:pt idx="131">
                  <c:v>1.8360622722905302</c:v>
                </c:pt>
                <c:pt idx="132">
                  <c:v>1.741403153647977</c:v>
                </c:pt>
                <c:pt idx="133">
                  <c:v>1.646713325666294</c:v>
                </c:pt>
                <c:pt idx="134">
                  <c:v>1.7211384458573855</c:v>
                </c:pt>
                <c:pt idx="135">
                  <c:v>1.6463310882007933</c:v>
                </c:pt>
                <c:pt idx="136">
                  <c:v>1.6437757947024139</c:v>
                </c:pt>
                <c:pt idx="137">
                  <c:v>1.6491413383346476</c:v>
                </c:pt>
                <c:pt idx="138">
                  <c:v>1.6558552293167681</c:v>
                </c:pt>
                <c:pt idx="139">
                  <c:v>1.7211384458573855</c:v>
                </c:pt>
                <c:pt idx="140">
                  <c:v>1.645324197103994</c:v>
                </c:pt>
                <c:pt idx="141">
                  <c:v>1.7211384458573855</c:v>
                </c:pt>
                <c:pt idx="142">
                  <c:v>1.6155999266790702</c:v>
                </c:pt>
                <c:pt idx="143">
                  <c:v>1.6373844011530823</c:v>
                </c:pt>
                <c:pt idx="144">
                  <c:v>1.8360622722905302</c:v>
                </c:pt>
                <c:pt idx="145">
                  <c:v>1.741403153647977</c:v>
                </c:pt>
                <c:pt idx="146">
                  <c:v>1.646713325666294</c:v>
                </c:pt>
                <c:pt idx="147">
                  <c:v>1.7211384458573855</c:v>
                </c:pt>
                <c:pt idx="148">
                  <c:v>1.645324197103994</c:v>
                </c:pt>
                <c:pt idx="149">
                  <c:v>1.7262193109535722</c:v>
                </c:pt>
                <c:pt idx="150">
                  <c:v>1.7300890826593256</c:v>
                </c:pt>
                <c:pt idx="151">
                  <c:v>1.7559417052452371</c:v>
                </c:pt>
                <c:pt idx="152">
                  <c:v>1.5522253301257074</c:v>
                </c:pt>
                <c:pt idx="153">
                  <c:v>1.7843432029789061</c:v>
                </c:pt>
                <c:pt idx="154">
                  <c:v>1.7300983645817636</c:v>
                </c:pt>
                <c:pt idx="155">
                  <c:v>1.5522253301257074</c:v>
                </c:pt>
                <c:pt idx="156">
                  <c:v>1.7316166501073482</c:v>
                </c:pt>
                <c:pt idx="157">
                  <c:v>1.6554737818021132</c:v>
                </c:pt>
                <c:pt idx="158">
                  <c:v>1.6045657945213914</c:v>
                </c:pt>
                <c:pt idx="159">
                  <c:v>1.7262760886706123</c:v>
                </c:pt>
                <c:pt idx="160">
                  <c:v>1.5522253301257074</c:v>
                </c:pt>
                <c:pt idx="161">
                  <c:v>1.803492302687548</c:v>
                </c:pt>
                <c:pt idx="162">
                  <c:v>1.6673610608732319</c:v>
                </c:pt>
                <c:pt idx="163">
                  <c:v>1.8293832378894797</c:v>
                </c:pt>
                <c:pt idx="164">
                  <c:v>1.7191216026042593</c:v>
                </c:pt>
                <c:pt idx="165">
                  <c:v>1.5522253301257074</c:v>
                </c:pt>
                <c:pt idx="166">
                  <c:v>1.6869960790958827</c:v>
                </c:pt>
                <c:pt idx="167">
                  <c:v>1.6437757947024139</c:v>
                </c:pt>
                <c:pt idx="168">
                  <c:v>1.6463998139243761</c:v>
                </c:pt>
                <c:pt idx="169">
                  <c:v>1.6828151655007486</c:v>
                </c:pt>
                <c:pt idx="170">
                  <c:v>1.5700181829760047</c:v>
                </c:pt>
                <c:pt idx="171">
                  <c:v>1.641680252596277</c:v>
                </c:pt>
                <c:pt idx="172">
                  <c:v>1.6460255747111889</c:v>
                </c:pt>
                <c:pt idx="173">
                  <c:v>1.7499520017009833</c:v>
                </c:pt>
                <c:pt idx="174">
                  <c:v>1.658981953508212</c:v>
                </c:pt>
                <c:pt idx="175">
                  <c:v>1.775737379721148</c:v>
                </c:pt>
                <c:pt idx="176">
                  <c:v>1.8808874405710521</c:v>
                </c:pt>
                <c:pt idx="177">
                  <c:v>1.6051564802663216</c:v>
                </c:pt>
                <c:pt idx="178">
                  <c:v>1.6946674892469415</c:v>
                </c:pt>
                <c:pt idx="179">
                  <c:v>1.8808874405710521</c:v>
                </c:pt>
                <c:pt idx="180">
                  <c:v>1.8113586332098024</c:v>
                </c:pt>
                <c:pt idx="181">
                  <c:v>1.6372876321744745</c:v>
                </c:pt>
                <c:pt idx="182">
                  <c:v>1.6770245295696307</c:v>
                </c:pt>
                <c:pt idx="183">
                  <c:v>1.9085673182071032</c:v>
                </c:pt>
                <c:pt idx="184">
                  <c:v>1.5522253301257074</c:v>
                </c:pt>
                <c:pt idx="185">
                  <c:v>1.6169212182124892</c:v>
                </c:pt>
                <c:pt idx="186">
                  <c:v>1.9347264417211765</c:v>
                </c:pt>
                <c:pt idx="187">
                  <c:v>1.9085673182071032</c:v>
                </c:pt>
                <c:pt idx="188">
                  <c:v>1.646659707752637</c:v>
                </c:pt>
                <c:pt idx="189">
                  <c:v>1.5522253301257074</c:v>
                </c:pt>
                <c:pt idx="190">
                  <c:v>1.5522253301257074</c:v>
                </c:pt>
                <c:pt idx="191">
                  <c:v>1.5522253301257074</c:v>
                </c:pt>
                <c:pt idx="192">
                  <c:v>1.7080966536251627</c:v>
                </c:pt>
                <c:pt idx="193">
                  <c:v>1.6155999266790702</c:v>
                </c:pt>
                <c:pt idx="194">
                  <c:v>1.6751775257483468</c:v>
                </c:pt>
                <c:pt idx="195">
                  <c:v>1.6045657945213914</c:v>
                </c:pt>
                <c:pt idx="196">
                  <c:v>1.7281855973525686</c:v>
                </c:pt>
                <c:pt idx="197">
                  <c:v>1.7345946660520746</c:v>
                </c:pt>
                <c:pt idx="198">
                  <c:v>1.6865630872885409</c:v>
                </c:pt>
                <c:pt idx="199">
                  <c:v>1.5700181829760047</c:v>
                </c:pt>
                <c:pt idx="200">
                  <c:v>1.8688659686000069</c:v>
                </c:pt>
                <c:pt idx="201">
                  <c:v>1.8376766355877328</c:v>
                </c:pt>
                <c:pt idx="202">
                  <c:v>1.7785344969221912</c:v>
                </c:pt>
                <c:pt idx="203">
                  <c:v>1.6580540574959903</c:v>
                </c:pt>
                <c:pt idx="204">
                  <c:v>1.8956792701582399</c:v>
                </c:pt>
                <c:pt idx="205">
                  <c:v>1.5700181829760047</c:v>
                </c:pt>
                <c:pt idx="206">
                  <c:v>1.8030059891981161</c:v>
                </c:pt>
                <c:pt idx="207">
                  <c:v>1.5700181829760047</c:v>
                </c:pt>
                <c:pt idx="208">
                  <c:v>1.5700181829760047</c:v>
                </c:pt>
                <c:pt idx="209">
                  <c:v>1.5522253301257074</c:v>
                </c:pt>
                <c:pt idx="210">
                  <c:v>1.5522253301257074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FA-4295-A891-DBFD265BF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478864"/>
        <c:axId val="1339481584"/>
      </c:scatterChart>
      <c:valAx>
        <c:axId val="1339478864"/>
        <c:scaling>
          <c:orientation val="minMax"/>
          <c:max val="2"/>
          <c:min val="1.5"/>
        </c:scaling>
        <c:delete val="0"/>
        <c:axPos val="b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481584"/>
        <c:crosses val="autoZero"/>
        <c:crossBetween val="midCat"/>
      </c:valAx>
      <c:valAx>
        <c:axId val="1339481584"/>
        <c:scaling>
          <c:orientation val="minMax"/>
          <c:max val="2"/>
          <c:min val="1.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4788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Desvios em função da altura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altura!$B$2:$B$212</c:f>
              <c:numCache>
                <c:formatCode>#,##0.00</c:formatCode>
                <c:ptCount val="211"/>
                <c:pt idx="0">
                  <c:v>1.81</c:v>
                </c:pt>
                <c:pt idx="1">
                  <c:v>1.64</c:v>
                </c:pt>
                <c:pt idx="2">
                  <c:v>1.8</c:v>
                </c:pt>
                <c:pt idx="3">
                  <c:v>1.78</c:v>
                </c:pt>
                <c:pt idx="4">
                  <c:v>1.66</c:v>
                </c:pt>
                <c:pt idx="5">
                  <c:v>1.67</c:v>
                </c:pt>
                <c:pt idx="6">
                  <c:v>1.58</c:v>
                </c:pt>
                <c:pt idx="7">
                  <c:v>1.65</c:v>
                </c:pt>
                <c:pt idx="8">
                  <c:v>1.71</c:v>
                </c:pt>
                <c:pt idx="9">
                  <c:v>1.63</c:v>
                </c:pt>
                <c:pt idx="10">
                  <c:v>1.55</c:v>
                </c:pt>
                <c:pt idx="11">
                  <c:v>1.7</c:v>
                </c:pt>
                <c:pt idx="12">
                  <c:v>1.6</c:v>
                </c:pt>
                <c:pt idx="13">
                  <c:v>1.62</c:v>
                </c:pt>
                <c:pt idx="14">
                  <c:v>1.81</c:v>
                </c:pt>
                <c:pt idx="15">
                  <c:v>1.69</c:v>
                </c:pt>
                <c:pt idx="16">
                  <c:v>1.7</c:v>
                </c:pt>
                <c:pt idx="17">
                  <c:v>1.6</c:v>
                </c:pt>
                <c:pt idx="18">
                  <c:v>1.55</c:v>
                </c:pt>
                <c:pt idx="19">
                  <c:v>1.7</c:v>
                </c:pt>
                <c:pt idx="20">
                  <c:v>1.64</c:v>
                </c:pt>
                <c:pt idx="21">
                  <c:v>1.6</c:v>
                </c:pt>
                <c:pt idx="22">
                  <c:v>1.56</c:v>
                </c:pt>
                <c:pt idx="23">
                  <c:v>1.59</c:v>
                </c:pt>
                <c:pt idx="24">
                  <c:v>1.63</c:v>
                </c:pt>
                <c:pt idx="25">
                  <c:v>1.6</c:v>
                </c:pt>
                <c:pt idx="26">
                  <c:v>1.75</c:v>
                </c:pt>
                <c:pt idx="27">
                  <c:v>1.64</c:v>
                </c:pt>
                <c:pt idx="28">
                  <c:v>1.59</c:v>
                </c:pt>
                <c:pt idx="29">
                  <c:v>1.74</c:v>
                </c:pt>
                <c:pt idx="30">
                  <c:v>1.62</c:v>
                </c:pt>
                <c:pt idx="31">
                  <c:v>1.57</c:v>
                </c:pt>
                <c:pt idx="32">
                  <c:v>1.84</c:v>
                </c:pt>
                <c:pt idx="33">
                  <c:v>1.75</c:v>
                </c:pt>
                <c:pt idx="34">
                  <c:v>1.63</c:v>
                </c:pt>
                <c:pt idx="35">
                  <c:v>1.63</c:v>
                </c:pt>
                <c:pt idx="36">
                  <c:v>1.58</c:v>
                </c:pt>
                <c:pt idx="37">
                  <c:v>1.7</c:v>
                </c:pt>
                <c:pt idx="38">
                  <c:v>1.89</c:v>
                </c:pt>
                <c:pt idx="39">
                  <c:v>1.78</c:v>
                </c:pt>
                <c:pt idx="40">
                  <c:v>1.71</c:v>
                </c:pt>
                <c:pt idx="41">
                  <c:v>1.79</c:v>
                </c:pt>
                <c:pt idx="42">
                  <c:v>1.65</c:v>
                </c:pt>
                <c:pt idx="43">
                  <c:v>1.87</c:v>
                </c:pt>
                <c:pt idx="44">
                  <c:v>1.65</c:v>
                </c:pt>
                <c:pt idx="45">
                  <c:v>1.77</c:v>
                </c:pt>
                <c:pt idx="46">
                  <c:v>1.69</c:v>
                </c:pt>
                <c:pt idx="47">
                  <c:v>1.52</c:v>
                </c:pt>
                <c:pt idx="48">
                  <c:v>1.7</c:v>
                </c:pt>
                <c:pt idx="49">
                  <c:v>1.8</c:v>
                </c:pt>
                <c:pt idx="50">
                  <c:v>1.71</c:v>
                </c:pt>
                <c:pt idx="51">
                  <c:v>1.8</c:v>
                </c:pt>
                <c:pt idx="52">
                  <c:v>1.68</c:v>
                </c:pt>
                <c:pt idx="53">
                  <c:v>1.86</c:v>
                </c:pt>
                <c:pt idx="54">
                  <c:v>1.88</c:v>
                </c:pt>
                <c:pt idx="55">
                  <c:v>1.8</c:v>
                </c:pt>
                <c:pt idx="56">
                  <c:v>1.64</c:v>
                </c:pt>
                <c:pt idx="57">
                  <c:v>1.76</c:v>
                </c:pt>
                <c:pt idx="58">
                  <c:v>1.86</c:v>
                </c:pt>
                <c:pt idx="59">
                  <c:v>1.61</c:v>
                </c:pt>
                <c:pt idx="60">
                  <c:v>1.82</c:v>
                </c:pt>
                <c:pt idx="61">
                  <c:v>1.67</c:v>
                </c:pt>
                <c:pt idx="62">
                  <c:v>1.85</c:v>
                </c:pt>
                <c:pt idx="63">
                  <c:v>1.58</c:v>
                </c:pt>
                <c:pt idx="64">
                  <c:v>1.7</c:v>
                </c:pt>
                <c:pt idx="65">
                  <c:v>1.85</c:v>
                </c:pt>
                <c:pt idx="66">
                  <c:v>1.65</c:v>
                </c:pt>
                <c:pt idx="67">
                  <c:v>1.9</c:v>
                </c:pt>
                <c:pt idx="68">
                  <c:v>1.82</c:v>
                </c:pt>
                <c:pt idx="69">
                  <c:v>1.71</c:v>
                </c:pt>
                <c:pt idx="70">
                  <c:v>1.92</c:v>
                </c:pt>
                <c:pt idx="71">
                  <c:v>1.67</c:v>
                </c:pt>
                <c:pt idx="72">
                  <c:v>1.69</c:v>
                </c:pt>
                <c:pt idx="73">
                  <c:v>1.74</c:v>
                </c:pt>
                <c:pt idx="74">
                  <c:v>1.6</c:v>
                </c:pt>
                <c:pt idx="75">
                  <c:v>1.8</c:v>
                </c:pt>
                <c:pt idx="76">
                  <c:v>1.79</c:v>
                </c:pt>
                <c:pt idx="77">
                  <c:v>1.78</c:v>
                </c:pt>
                <c:pt idx="78">
                  <c:v>1.79</c:v>
                </c:pt>
                <c:pt idx="79">
                  <c:v>1.83</c:v>
                </c:pt>
                <c:pt idx="80">
                  <c:v>1.72</c:v>
                </c:pt>
                <c:pt idx="81">
                  <c:v>1.64</c:v>
                </c:pt>
                <c:pt idx="82">
                  <c:v>1.61</c:v>
                </c:pt>
                <c:pt idx="83">
                  <c:v>1.71</c:v>
                </c:pt>
                <c:pt idx="84">
                  <c:v>1.74</c:v>
                </c:pt>
                <c:pt idx="85">
                  <c:v>1.56</c:v>
                </c:pt>
                <c:pt idx="86">
                  <c:v>1.84</c:v>
                </c:pt>
                <c:pt idx="87">
                  <c:v>1.67</c:v>
                </c:pt>
                <c:pt idx="88">
                  <c:v>1.8</c:v>
                </c:pt>
                <c:pt idx="89">
                  <c:v>1.6</c:v>
                </c:pt>
                <c:pt idx="90">
                  <c:v>1.75</c:v>
                </c:pt>
                <c:pt idx="91">
                  <c:v>1.83</c:v>
                </c:pt>
                <c:pt idx="92">
                  <c:v>1.6</c:v>
                </c:pt>
                <c:pt idx="93">
                  <c:v>1.57</c:v>
                </c:pt>
                <c:pt idx="94">
                  <c:v>1.68</c:v>
                </c:pt>
                <c:pt idx="95">
                  <c:v>1.72</c:v>
                </c:pt>
                <c:pt idx="96">
                  <c:v>1.63</c:v>
                </c:pt>
                <c:pt idx="97">
                  <c:v>1.8</c:v>
                </c:pt>
                <c:pt idx="98">
                  <c:v>1.66</c:v>
                </c:pt>
                <c:pt idx="99">
                  <c:v>1.61</c:v>
                </c:pt>
                <c:pt idx="100">
                  <c:v>1.7</c:v>
                </c:pt>
                <c:pt idx="101">
                  <c:v>1.63</c:v>
                </c:pt>
                <c:pt idx="102">
                  <c:v>1.67</c:v>
                </c:pt>
                <c:pt idx="103">
                  <c:v>1.6</c:v>
                </c:pt>
                <c:pt idx="104">
                  <c:v>1.65</c:v>
                </c:pt>
                <c:pt idx="105">
                  <c:v>1.7</c:v>
                </c:pt>
                <c:pt idx="106">
                  <c:v>1.64</c:v>
                </c:pt>
                <c:pt idx="107">
                  <c:v>1.58</c:v>
                </c:pt>
                <c:pt idx="108">
                  <c:v>1.76</c:v>
                </c:pt>
                <c:pt idx="109">
                  <c:v>1.76</c:v>
                </c:pt>
                <c:pt idx="110">
                  <c:v>1.63</c:v>
                </c:pt>
                <c:pt idx="111">
                  <c:v>1.63</c:v>
                </c:pt>
                <c:pt idx="112">
                  <c:v>1.72</c:v>
                </c:pt>
                <c:pt idx="113">
                  <c:v>1.83</c:v>
                </c:pt>
                <c:pt idx="114">
                  <c:v>1.73</c:v>
                </c:pt>
                <c:pt idx="115">
                  <c:v>1.6</c:v>
                </c:pt>
                <c:pt idx="116">
                  <c:v>1.7</c:v>
                </c:pt>
                <c:pt idx="117">
                  <c:v>1.57</c:v>
                </c:pt>
                <c:pt idx="118">
                  <c:v>1.83</c:v>
                </c:pt>
                <c:pt idx="119">
                  <c:v>1.61</c:v>
                </c:pt>
                <c:pt idx="120">
                  <c:v>1.78</c:v>
                </c:pt>
                <c:pt idx="121">
                  <c:v>1.61</c:v>
                </c:pt>
                <c:pt idx="122">
                  <c:v>1.62</c:v>
                </c:pt>
                <c:pt idx="123">
                  <c:v>1.61</c:v>
                </c:pt>
                <c:pt idx="124">
                  <c:v>1.7</c:v>
                </c:pt>
                <c:pt idx="125">
                  <c:v>1.66</c:v>
                </c:pt>
                <c:pt idx="126">
                  <c:v>1.78</c:v>
                </c:pt>
                <c:pt idx="127">
                  <c:v>1.7</c:v>
                </c:pt>
                <c:pt idx="128">
                  <c:v>1.7</c:v>
                </c:pt>
                <c:pt idx="129">
                  <c:v>1.68</c:v>
                </c:pt>
                <c:pt idx="130">
                  <c:v>1.53</c:v>
                </c:pt>
                <c:pt idx="131">
                  <c:v>1.71</c:v>
                </c:pt>
                <c:pt idx="132">
                  <c:v>1.65</c:v>
                </c:pt>
                <c:pt idx="133">
                  <c:v>1.61</c:v>
                </c:pt>
                <c:pt idx="134">
                  <c:v>1.67</c:v>
                </c:pt>
                <c:pt idx="135">
                  <c:v>1.59</c:v>
                </c:pt>
                <c:pt idx="136">
                  <c:v>1.76</c:v>
                </c:pt>
                <c:pt idx="137">
                  <c:v>1.78</c:v>
                </c:pt>
                <c:pt idx="138">
                  <c:v>1.64</c:v>
                </c:pt>
                <c:pt idx="139">
                  <c:v>1.68</c:v>
                </c:pt>
                <c:pt idx="140">
                  <c:v>1.63</c:v>
                </c:pt>
                <c:pt idx="141">
                  <c:v>1.67</c:v>
                </c:pt>
                <c:pt idx="142">
                  <c:v>1.69</c:v>
                </c:pt>
                <c:pt idx="143">
                  <c:v>1.52</c:v>
                </c:pt>
                <c:pt idx="144">
                  <c:v>1.75</c:v>
                </c:pt>
                <c:pt idx="145">
                  <c:v>1.65</c:v>
                </c:pt>
                <c:pt idx="146">
                  <c:v>1.6</c:v>
                </c:pt>
                <c:pt idx="147">
                  <c:v>1.67</c:v>
                </c:pt>
                <c:pt idx="148">
                  <c:v>1.62</c:v>
                </c:pt>
                <c:pt idx="149">
                  <c:v>1.65</c:v>
                </c:pt>
                <c:pt idx="150">
                  <c:v>1.77</c:v>
                </c:pt>
                <c:pt idx="151">
                  <c:v>1.78</c:v>
                </c:pt>
                <c:pt idx="152">
                  <c:v>1.57</c:v>
                </c:pt>
                <c:pt idx="153">
                  <c:v>1.74</c:v>
                </c:pt>
                <c:pt idx="154">
                  <c:v>1.66</c:v>
                </c:pt>
                <c:pt idx="155">
                  <c:v>1.57</c:v>
                </c:pt>
                <c:pt idx="156">
                  <c:v>1.8</c:v>
                </c:pt>
                <c:pt idx="157">
                  <c:v>1.62</c:v>
                </c:pt>
                <c:pt idx="158">
                  <c:v>1.56</c:v>
                </c:pt>
                <c:pt idx="159">
                  <c:v>1.73</c:v>
                </c:pt>
                <c:pt idx="160">
                  <c:v>1.6</c:v>
                </c:pt>
                <c:pt idx="161">
                  <c:v>1.82</c:v>
                </c:pt>
                <c:pt idx="162">
                  <c:v>1.8</c:v>
                </c:pt>
                <c:pt idx="163">
                  <c:v>1.85</c:v>
                </c:pt>
                <c:pt idx="164">
                  <c:v>1.69</c:v>
                </c:pt>
                <c:pt idx="165">
                  <c:v>1.59</c:v>
                </c:pt>
                <c:pt idx="166">
                  <c:v>1.73</c:v>
                </c:pt>
                <c:pt idx="167">
                  <c:v>1.7</c:v>
                </c:pt>
                <c:pt idx="168">
                  <c:v>1.6</c:v>
                </c:pt>
                <c:pt idx="169">
                  <c:v>1.64</c:v>
                </c:pt>
                <c:pt idx="170">
                  <c:v>1.57</c:v>
                </c:pt>
                <c:pt idx="171">
                  <c:v>1.59</c:v>
                </c:pt>
                <c:pt idx="172">
                  <c:v>1.69</c:v>
                </c:pt>
                <c:pt idx="173">
                  <c:v>1.72</c:v>
                </c:pt>
                <c:pt idx="174">
                  <c:v>1.68</c:v>
                </c:pt>
                <c:pt idx="175">
                  <c:v>1.75</c:v>
                </c:pt>
                <c:pt idx="176">
                  <c:v>1.81</c:v>
                </c:pt>
                <c:pt idx="177">
                  <c:v>1.63</c:v>
                </c:pt>
                <c:pt idx="178">
                  <c:v>1.7</c:v>
                </c:pt>
                <c:pt idx="179">
                  <c:v>1.78</c:v>
                </c:pt>
                <c:pt idx="180">
                  <c:v>1.75</c:v>
                </c:pt>
                <c:pt idx="181">
                  <c:v>1.6</c:v>
                </c:pt>
                <c:pt idx="182">
                  <c:v>1.65</c:v>
                </c:pt>
                <c:pt idx="183">
                  <c:v>1.8</c:v>
                </c:pt>
                <c:pt idx="184">
                  <c:v>1.57</c:v>
                </c:pt>
                <c:pt idx="185">
                  <c:v>1.67</c:v>
                </c:pt>
                <c:pt idx="186">
                  <c:v>1.79</c:v>
                </c:pt>
                <c:pt idx="187">
                  <c:v>1.8</c:v>
                </c:pt>
                <c:pt idx="188">
                  <c:v>1.72</c:v>
                </c:pt>
                <c:pt idx="189">
                  <c:v>1.63</c:v>
                </c:pt>
                <c:pt idx="190">
                  <c:v>1.59</c:v>
                </c:pt>
                <c:pt idx="191">
                  <c:v>1.59</c:v>
                </c:pt>
                <c:pt idx="192">
                  <c:v>1.73</c:v>
                </c:pt>
                <c:pt idx="193">
                  <c:v>1.55</c:v>
                </c:pt>
                <c:pt idx="194">
                  <c:v>1.6</c:v>
                </c:pt>
                <c:pt idx="195">
                  <c:v>1.6</c:v>
                </c:pt>
                <c:pt idx="196">
                  <c:v>1.77</c:v>
                </c:pt>
                <c:pt idx="197">
                  <c:v>1.72</c:v>
                </c:pt>
                <c:pt idx="198">
                  <c:v>1.73</c:v>
                </c:pt>
                <c:pt idx="199">
                  <c:v>1.6</c:v>
                </c:pt>
                <c:pt idx="200">
                  <c:v>1.88</c:v>
                </c:pt>
                <c:pt idx="201">
                  <c:v>1.92</c:v>
                </c:pt>
                <c:pt idx="202">
                  <c:v>1.73</c:v>
                </c:pt>
                <c:pt idx="203">
                  <c:v>1.58</c:v>
                </c:pt>
                <c:pt idx="204">
                  <c:v>1.95</c:v>
                </c:pt>
                <c:pt idx="205">
                  <c:v>1.65</c:v>
                </c:pt>
                <c:pt idx="206">
                  <c:v>1.92</c:v>
                </c:pt>
                <c:pt idx="207">
                  <c:v>1.63</c:v>
                </c:pt>
                <c:pt idx="208">
                  <c:v>1.6</c:v>
                </c:pt>
                <c:pt idx="209">
                  <c:v>1.57</c:v>
                </c:pt>
                <c:pt idx="210">
                  <c:v>1.58</c:v>
                </c:pt>
              </c:numCache>
            </c:numRef>
          </c:xVal>
          <c:yVal>
            <c:numRef>
              <c:f>altura!$H$2:$H$212</c:f>
              <c:numCache>
                <c:formatCode>#,##0.00</c:formatCode>
                <c:ptCount val="211"/>
                <c:pt idx="0">
                  <c:v>2.2124630558054692E-2</c:v>
                </c:pt>
                <c:pt idx="1">
                  <c:v>4.9105588534916089E-2</c:v>
                </c:pt>
                <c:pt idx="2">
                  <c:v>4.131361054110827E-2</c:v>
                </c:pt>
                <c:pt idx="3">
                  <c:v>-3.3455952705342185E-2</c:v>
                </c:pt>
                <c:pt idx="4">
                  <c:v>-2.6563087288540954E-2</c:v>
                </c:pt>
                <c:pt idx="5">
                  <c:v>-1.6563087288540945E-2</c:v>
                </c:pt>
                <c:pt idx="6">
                  <c:v>-1.0894411465083742E-2</c:v>
                </c:pt>
                <c:pt idx="7">
                  <c:v>5.9105588534916098E-2</c:v>
                </c:pt>
                <c:pt idx="8">
                  <c:v>-3.7783290397756408E-2</c:v>
                </c:pt>
                <c:pt idx="9">
                  <c:v>-5.1501378500364625E-2</c:v>
                </c:pt>
                <c:pt idx="10">
                  <c:v>-4.0894411465083769E-2</c:v>
                </c:pt>
                <c:pt idx="11">
                  <c:v>3.2492128850309943E-3</c:v>
                </c:pt>
                <c:pt idx="12">
                  <c:v>-0.13431847948761955</c:v>
                </c:pt>
                <c:pt idx="13">
                  <c:v>-1.4760184443408431E-2</c:v>
                </c:pt>
                <c:pt idx="14">
                  <c:v>-0.11048165309468971</c:v>
                </c:pt>
                <c:pt idx="15">
                  <c:v>1.4822474251653173E-2</c:v>
                </c:pt>
                <c:pt idx="16">
                  <c:v>0.10910558853491614</c:v>
                </c:pt>
                <c:pt idx="17">
                  <c:v>9.1055885349162757E-3</c:v>
                </c:pt>
                <c:pt idx="18">
                  <c:v>-7.9245438845178651E-2</c:v>
                </c:pt>
                <c:pt idx="19">
                  <c:v>-8.4316640881716864E-2</c:v>
                </c:pt>
                <c:pt idx="20">
                  <c:v>4.9105588534916089E-2</c:v>
                </c:pt>
                <c:pt idx="21">
                  <c:v>9.1055885349162757E-3</c:v>
                </c:pt>
                <c:pt idx="22">
                  <c:v>7.7746698742926501E-3</c:v>
                </c:pt>
                <c:pt idx="23">
                  <c:v>3.7774669874292677E-2</c:v>
                </c:pt>
                <c:pt idx="24">
                  <c:v>7.777466987429249E-2</c:v>
                </c:pt>
                <c:pt idx="25">
                  <c:v>9.1055885349162757E-3</c:v>
                </c:pt>
                <c:pt idx="26">
                  <c:v>9.4144770683231904E-2</c:v>
                </c:pt>
                <c:pt idx="27">
                  <c:v>8.7774669874292499E-2</c:v>
                </c:pt>
                <c:pt idx="28">
                  <c:v>3.7774669874292677E-2</c:v>
                </c:pt>
                <c:pt idx="29">
                  <c:v>6.1280828378464713E-2</c:v>
                </c:pt>
                <c:pt idx="30">
                  <c:v>-3.3021280657540508E-2</c:v>
                </c:pt>
                <c:pt idx="31">
                  <c:v>1.7774669874292659E-2</c:v>
                </c:pt>
                <c:pt idx="32">
                  <c:v>8.1760426488251214E-2</c:v>
                </c:pt>
                <c:pt idx="33">
                  <c:v>-6.8785158598670071E-2</c:v>
                </c:pt>
                <c:pt idx="34">
                  <c:v>7.777466987429249E-2</c:v>
                </c:pt>
                <c:pt idx="35">
                  <c:v>-1.8522115615413837E-2</c:v>
                </c:pt>
                <c:pt idx="36">
                  <c:v>2.7774669874292668E-2</c:v>
                </c:pt>
                <c:pt idx="37">
                  <c:v>5.1477884384586226E-2</c:v>
                </c:pt>
                <c:pt idx="38">
                  <c:v>2.6208675633269118E-2</c:v>
                </c:pt>
                <c:pt idx="39">
                  <c:v>5.3804980034935612E-2</c:v>
                </c:pt>
                <c:pt idx="40">
                  <c:v>7.1075984648496959E-2</c:v>
                </c:pt>
                <c:pt idx="41">
                  <c:v>2.7544656312046945E-2</c:v>
                </c:pt>
                <c:pt idx="42">
                  <c:v>8.3911392114099925E-3</c:v>
                </c:pt>
                <c:pt idx="43">
                  <c:v>4.7383777287019591E-2</c:v>
                </c:pt>
                <c:pt idx="44">
                  <c:v>-7.1210627615918565E-2</c:v>
                </c:pt>
                <c:pt idx="45">
                  <c:v>0.12772264330817062</c:v>
                </c:pt>
                <c:pt idx="46">
                  <c:v>8.5434205478608582E-2</c:v>
                </c:pt>
                <c:pt idx="47">
                  <c:v>-8.4565794521391346E-2</c:v>
                </c:pt>
                <c:pt idx="48">
                  <c:v>-4.7795929611288868E-2</c:v>
                </c:pt>
                <c:pt idx="49">
                  <c:v>1.6392043770801612E-2</c:v>
                </c:pt>
                <c:pt idx="50">
                  <c:v>7.4390124678101577E-2</c:v>
                </c:pt>
                <c:pt idx="51">
                  <c:v>1.6695878614858772E-2</c:v>
                </c:pt>
                <c:pt idx="52">
                  <c:v>9.1183850466301619E-2</c:v>
                </c:pt>
                <c:pt idx="53">
                  <c:v>5.6458234123526463E-3</c:v>
                </c:pt>
                <c:pt idx="54">
                  <c:v>3.3635879985826733E-2</c:v>
                </c:pt>
                <c:pt idx="55">
                  <c:v>3.3194199516637823E-2</c:v>
                </c:pt>
                <c:pt idx="56">
                  <c:v>-2.0818589224645301E-2</c:v>
                </c:pt>
                <c:pt idx="57">
                  <c:v>0.12340564843655133</c:v>
                </c:pt>
                <c:pt idx="58">
                  <c:v>4.7558245436780666E-2</c:v>
                </c:pt>
                <c:pt idx="59">
                  <c:v>1.9105588534916285E-2</c:v>
                </c:pt>
                <c:pt idx="60">
                  <c:v>6.1760426488251197E-2</c:v>
                </c:pt>
                <c:pt idx="61">
                  <c:v>2.8598896283849484E-2</c:v>
                </c:pt>
                <c:pt idx="62">
                  <c:v>1.9603156431531987E-2</c:v>
                </c:pt>
                <c:pt idx="63">
                  <c:v>2.7774669874292668E-2</c:v>
                </c:pt>
                <c:pt idx="64">
                  <c:v>-3.8429679920614079E-2</c:v>
                </c:pt>
                <c:pt idx="65">
                  <c:v>-2.292898599446147E-3</c:v>
                </c:pt>
                <c:pt idx="66">
                  <c:v>5.9105588534916098E-2</c:v>
                </c:pt>
                <c:pt idx="67">
                  <c:v>4.7707101400553675E-2</c:v>
                </c:pt>
                <c:pt idx="68">
                  <c:v>-1.6358108882273958E-2</c:v>
                </c:pt>
                <c:pt idx="69">
                  <c:v>-1.497276851893492E-2</c:v>
                </c:pt>
                <c:pt idx="70">
                  <c:v>0.11365794963630882</c:v>
                </c:pt>
                <c:pt idx="71">
                  <c:v>3.1454568591335885E-2</c:v>
                </c:pt>
                <c:pt idx="72">
                  <c:v>-3.5658050877647174E-2</c:v>
                </c:pt>
                <c:pt idx="73">
                  <c:v>5.7431366783511351E-3</c:v>
                </c:pt>
                <c:pt idx="74">
                  <c:v>-6.7361060873231793E-2</c:v>
                </c:pt>
                <c:pt idx="75">
                  <c:v>5.510032642089957E-2</c:v>
                </c:pt>
                <c:pt idx="76">
                  <c:v>5.3797389001345008E-2</c:v>
                </c:pt>
                <c:pt idx="77">
                  <c:v>5.2063237163851417E-2</c:v>
                </c:pt>
                <c:pt idx="78">
                  <c:v>5.4408119748986739E-2</c:v>
                </c:pt>
                <c:pt idx="79">
                  <c:v>6.3775603339130127E-2</c:v>
                </c:pt>
                <c:pt idx="80">
                  <c:v>1.2056893070485408E-2</c:v>
                </c:pt>
                <c:pt idx="81">
                  <c:v>4.5137519854658859E-3</c:v>
                </c:pt>
                <c:pt idx="82">
                  <c:v>-3.252668492752786E-2</c:v>
                </c:pt>
                <c:pt idx="83">
                  <c:v>-0.12182003876099246</c:v>
                </c:pt>
                <c:pt idx="84">
                  <c:v>1.0009759940252216E-2</c:v>
                </c:pt>
                <c:pt idx="85">
                  <c:v>-6.0148858624481161E-2</c:v>
                </c:pt>
                <c:pt idx="86">
                  <c:v>-2.3791324366730704E-2</c:v>
                </c:pt>
                <c:pt idx="87">
                  <c:v>-6.9037250864872668E-2</c:v>
                </c:pt>
                <c:pt idx="88">
                  <c:v>-2.0449091311445011E-2</c:v>
                </c:pt>
                <c:pt idx="89">
                  <c:v>9.1055885349162757E-3</c:v>
                </c:pt>
                <c:pt idx="90">
                  <c:v>-5.1302282389120712E-3</c:v>
                </c:pt>
                <c:pt idx="91">
                  <c:v>7.383777287019555E-3</c:v>
                </c:pt>
                <c:pt idx="92">
                  <c:v>-0.1017584830140652</c:v>
                </c:pt>
                <c:pt idx="93">
                  <c:v>-6.6141117265683835E-2</c:v>
                </c:pt>
                <c:pt idx="94">
                  <c:v>-6.7909781276936698E-2</c:v>
                </c:pt>
                <c:pt idx="95">
                  <c:v>3.7453319042960231E-2</c:v>
                </c:pt>
                <c:pt idx="96">
                  <c:v>-5.5094528206289795E-3</c:v>
                </c:pt>
                <c:pt idx="97">
                  <c:v>-4.6623717610866811E-2</c:v>
                </c:pt>
                <c:pt idx="98">
                  <c:v>1.0948321086348134E-2</c:v>
                </c:pt>
                <c:pt idx="99">
                  <c:v>5.7774669874292695E-2</c:v>
                </c:pt>
                <c:pt idx="100">
                  <c:v>-3.2834359336114671E-2</c:v>
                </c:pt>
                <c:pt idx="101">
                  <c:v>-1.8656407259195928E-2</c:v>
                </c:pt>
                <c:pt idx="102">
                  <c:v>1.1713795699206608E-2</c:v>
                </c:pt>
                <c:pt idx="103">
                  <c:v>-6.1059030513328727E-2</c:v>
                </c:pt>
                <c:pt idx="104">
                  <c:v>5.9105588534916098E-2</c:v>
                </c:pt>
                <c:pt idx="105">
                  <c:v>4.6840280456736716E-2</c:v>
                </c:pt>
                <c:pt idx="106">
                  <c:v>1.9851141375518688E-2</c:v>
                </c:pt>
                <c:pt idx="107">
                  <c:v>-5.671373288501691E-2</c:v>
                </c:pt>
                <c:pt idx="108">
                  <c:v>2.9196110569101208E-2</c:v>
                </c:pt>
                <c:pt idx="109">
                  <c:v>2.7195658796024924E-2</c:v>
                </c:pt>
                <c:pt idx="110">
                  <c:v>3.910558853491608E-2</c:v>
                </c:pt>
                <c:pt idx="111">
                  <c:v>-8.5950937397019089E-2</c:v>
                </c:pt>
                <c:pt idx="112">
                  <c:v>1.31089548380392E-3</c:v>
                </c:pt>
                <c:pt idx="113">
                  <c:v>6.6911905684579054E-2</c:v>
                </c:pt>
                <c:pt idx="114">
                  <c:v>7.5763041165339828E-3</c:v>
                </c:pt>
                <c:pt idx="115">
                  <c:v>-3.6731506779046796E-2</c:v>
                </c:pt>
                <c:pt idx="116">
                  <c:v>4.0756002135702296E-3</c:v>
                </c:pt>
                <c:pt idx="117">
                  <c:v>-7.260903730320023E-2</c:v>
                </c:pt>
                <c:pt idx="118">
                  <c:v>-5.3003422655323318E-2</c:v>
                </c:pt>
                <c:pt idx="119">
                  <c:v>-1.0148858624481116E-2</c:v>
                </c:pt>
                <c:pt idx="120">
                  <c:v>6.6408843267030448E-2</c:v>
                </c:pt>
                <c:pt idx="121">
                  <c:v>-0.12624595955131701</c:v>
                </c:pt>
                <c:pt idx="122">
                  <c:v>-6.3026279864282442E-2</c:v>
                </c:pt>
                <c:pt idx="123">
                  <c:v>-9.5457822824842165E-2</c:v>
                </c:pt>
                <c:pt idx="124">
                  <c:v>-5.2761264396280483E-2</c:v>
                </c:pt>
                <c:pt idx="125">
                  <c:v>-8.3783275546305269E-2</c:v>
                </c:pt>
                <c:pt idx="126">
                  <c:v>4.3862263714554484E-2</c:v>
                </c:pt>
                <c:pt idx="127">
                  <c:v>-6.686040583557662E-2</c:v>
                </c:pt>
                <c:pt idx="128">
                  <c:v>3.605804387500533E-2</c:v>
                </c:pt>
                <c:pt idx="129">
                  <c:v>6.4400073320929785E-2</c:v>
                </c:pt>
                <c:pt idx="130">
                  <c:v>-0.10738440115308223</c:v>
                </c:pt>
                <c:pt idx="131">
                  <c:v>-0.12606227229053024</c:v>
                </c:pt>
                <c:pt idx="132">
                  <c:v>-9.1403153647977131E-2</c:v>
                </c:pt>
                <c:pt idx="133">
                  <c:v>-3.6713325666293928E-2</c:v>
                </c:pt>
                <c:pt idx="134">
                  <c:v>-5.1138445857385584E-2</c:v>
                </c:pt>
                <c:pt idx="135">
                  <c:v>-5.6331088200793245E-2</c:v>
                </c:pt>
                <c:pt idx="136">
                  <c:v>0.11622420529758615</c:v>
                </c:pt>
                <c:pt idx="137">
                  <c:v>0.13085866166535243</c:v>
                </c:pt>
                <c:pt idx="138">
                  <c:v>-1.5855229316768193E-2</c:v>
                </c:pt>
                <c:pt idx="139">
                  <c:v>-4.1138445857385575E-2</c:v>
                </c:pt>
                <c:pt idx="140">
                  <c:v>-1.532419710399413E-2</c:v>
                </c:pt>
                <c:pt idx="141">
                  <c:v>-5.1138445857385584E-2</c:v>
                </c:pt>
                <c:pt idx="142">
                  <c:v>7.4400073320929794E-2</c:v>
                </c:pt>
                <c:pt idx="143">
                  <c:v>-0.11738440115308224</c:v>
                </c:pt>
                <c:pt idx="144">
                  <c:v>-8.6062272290530206E-2</c:v>
                </c:pt>
                <c:pt idx="145">
                  <c:v>-9.1403153647977131E-2</c:v>
                </c:pt>
                <c:pt idx="146">
                  <c:v>-4.6713325666293937E-2</c:v>
                </c:pt>
                <c:pt idx="147">
                  <c:v>-5.1138445857385584E-2</c:v>
                </c:pt>
                <c:pt idx="148">
                  <c:v>-2.5324197103993917E-2</c:v>
                </c:pt>
                <c:pt idx="149">
                  <c:v>-7.6219310953572261E-2</c:v>
                </c:pt>
                <c:pt idx="150">
                  <c:v>3.9910917340674423E-2</c:v>
                </c:pt>
                <c:pt idx="151">
                  <c:v>2.4058294754762954E-2</c:v>
                </c:pt>
                <c:pt idx="152">
                  <c:v>1.7774669874292659E-2</c:v>
                </c:pt>
                <c:pt idx="153">
                  <c:v>-4.4343202978906149E-2</c:v>
                </c:pt>
                <c:pt idx="154">
                  <c:v>-7.0098364581763661E-2</c:v>
                </c:pt>
                <c:pt idx="155">
                  <c:v>1.7774669874292659E-2</c:v>
                </c:pt>
                <c:pt idx="156">
                  <c:v>6.8383349892651824E-2</c:v>
                </c:pt>
                <c:pt idx="157">
                  <c:v>-3.5473781802113136E-2</c:v>
                </c:pt>
                <c:pt idx="158">
                  <c:v>-4.4565794521391311E-2</c:v>
                </c:pt>
                <c:pt idx="159">
                  <c:v>3.7239113293876525E-3</c:v>
                </c:pt>
                <c:pt idx="160">
                  <c:v>4.7774669874292686E-2</c:v>
                </c:pt>
                <c:pt idx="161">
                  <c:v>1.6507697312452052E-2</c:v>
                </c:pt>
                <c:pt idx="162">
                  <c:v>0.13263893912676816</c:v>
                </c:pt>
                <c:pt idx="163">
                  <c:v>2.0616762110520437E-2</c:v>
                </c:pt>
                <c:pt idx="164">
                  <c:v>-2.9121602604259333E-2</c:v>
                </c:pt>
                <c:pt idx="165">
                  <c:v>3.7774669874292677E-2</c:v>
                </c:pt>
                <c:pt idx="166">
                  <c:v>4.300392090411731E-2</c:v>
                </c:pt>
                <c:pt idx="167">
                  <c:v>5.6224205297586094E-2</c:v>
                </c:pt>
                <c:pt idx="168">
                  <c:v>-4.6399813924375977E-2</c:v>
                </c:pt>
                <c:pt idx="169">
                  <c:v>-4.2815165500748709E-2</c:v>
                </c:pt>
                <c:pt idx="170">
                  <c:v>-1.8182976004643692E-5</c:v>
                </c:pt>
                <c:pt idx="171">
                  <c:v>-5.1680252596276954E-2</c:v>
                </c:pt>
                <c:pt idx="172">
                  <c:v>4.3974425288811014E-2</c:v>
                </c:pt>
                <c:pt idx="173">
                  <c:v>-2.9952001700983333E-2</c:v>
                </c:pt>
                <c:pt idx="174">
                  <c:v>2.1018046491787956E-2</c:v>
                </c:pt>
                <c:pt idx="175">
                  <c:v>-2.5737379721147979E-2</c:v>
                </c:pt>
                <c:pt idx="176">
                  <c:v>-7.0887440571052007E-2</c:v>
                </c:pt>
                <c:pt idx="177">
                  <c:v>2.4843519733678265E-2</c:v>
                </c:pt>
                <c:pt idx="178">
                  <c:v>5.3325107530584059E-3</c:v>
                </c:pt>
                <c:pt idx="179">
                  <c:v>-0.10088744057105203</c:v>
                </c:pt>
                <c:pt idx="180">
                  <c:v>-6.1358633209802393E-2</c:v>
                </c:pt>
                <c:pt idx="181">
                  <c:v>-3.7287632174474394E-2</c:v>
                </c:pt>
                <c:pt idx="182">
                  <c:v>-2.7024529569630751E-2</c:v>
                </c:pt>
                <c:pt idx="183">
                  <c:v>-0.10856731820710319</c:v>
                </c:pt>
                <c:pt idx="184">
                  <c:v>1.7774669874292659E-2</c:v>
                </c:pt>
                <c:pt idx="185">
                  <c:v>5.3078781787510687E-2</c:v>
                </c:pt>
                <c:pt idx="186">
                  <c:v>-0.14472644172117644</c:v>
                </c:pt>
                <c:pt idx="187">
                  <c:v>-0.10856731820710319</c:v>
                </c:pt>
                <c:pt idx="188">
                  <c:v>7.3340292247362937E-2</c:v>
                </c:pt>
                <c:pt idx="189">
                  <c:v>7.777466987429249E-2</c:v>
                </c:pt>
                <c:pt idx="190">
                  <c:v>3.7774669874292677E-2</c:v>
                </c:pt>
                <c:pt idx="191">
                  <c:v>3.7774669874292677E-2</c:v>
                </c:pt>
                <c:pt idx="192">
                  <c:v>2.1903346374837263E-2</c:v>
                </c:pt>
                <c:pt idx="193">
                  <c:v>-6.5599926679070109E-2</c:v>
                </c:pt>
                <c:pt idx="194">
                  <c:v>-7.5177525748346685E-2</c:v>
                </c:pt>
                <c:pt idx="195">
                  <c:v>-4.5657945213912754E-3</c:v>
                </c:pt>
                <c:pt idx="196">
                  <c:v>4.1814402647431415E-2</c:v>
                </c:pt>
                <c:pt idx="197">
                  <c:v>-1.4594666052074601E-2</c:v>
                </c:pt>
                <c:pt idx="198">
                  <c:v>4.3436912711459108E-2</c:v>
                </c:pt>
                <c:pt idx="199">
                  <c:v>2.9981817023995383E-2</c:v>
                </c:pt>
                <c:pt idx="200">
                  <c:v>1.1134031399993027E-2</c:v>
                </c:pt>
                <c:pt idx="201">
                  <c:v>8.2323364412267175E-2</c:v>
                </c:pt>
                <c:pt idx="202">
                  <c:v>-4.853449692219125E-2</c:v>
                </c:pt>
                <c:pt idx="203">
                  <c:v>-7.8054057495990259E-2</c:v>
                </c:pt>
                <c:pt idx="204">
                  <c:v>5.4320729841760063E-2</c:v>
                </c:pt>
                <c:pt idx="205">
                  <c:v>7.9981817023995205E-2</c:v>
                </c:pt>
                <c:pt idx="206">
                  <c:v>0.11699401080188387</c:v>
                </c:pt>
                <c:pt idx="207">
                  <c:v>5.9981817023995188E-2</c:v>
                </c:pt>
                <c:pt idx="208">
                  <c:v>2.9981817023995383E-2</c:v>
                </c:pt>
                <c:pt idx="209">
                  <c:v>1.7774669874292659E-2</c:v>
                </c:pt>
                <c:pt idx="210">
                  <c:v>2.7774669874292668E-2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83-475F-AE09-D3B7CEF3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824096"/>
        <c:axId val="1619823008"/>
      </c:scatterChart>
      <c:valAx>
        <c:axId val="1619824096"/>
        <c:scaling>
          <c:orientation val="minMax"/>
          <c:max val="2"/>
          <c:min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9823008"/>
        <c:crosses val="autoZero"/>
        <c:crossBetween val="midCat"/>
      </c:valAx>
      <c:valAx>
        <c:axId val="16198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824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369793</xdr:colOff>
      <xdr:row>4</xdr:row>
      <xdr:rowOff>235323</xdr:rowOff>
    </xdr:from>
    <xdr:to>
      <xdr:col>35</xdr:col>
      <xdr:colOff>112058</xdr:colOff>
      <xdr:row>23</xdr:row>
      <xdr:rowOff>134470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142875</xdr:rowOff>
    </xdr:from>
    <xdr:to>
      <xdr:col>16</xdr:col>
      <xdr:colOff>590550</xdr:colOff>
      <xdr:row>19</xdr:row>
      <xdr:rowOff>28575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19</xdr:row>
      <xdr:rowOff>142875</xdr:rowOff>
    </xdr:from>
    <xdr:to>
      <xdr:col>16</xdr:col>
      <xdr:colOff>323850</xdr:colOff>
      <xdr:row>36</xdr:row>
      <xdr:rowOff>133350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S30"/>
  <sheetViews>
    <sheetView topLeftCell="A10" zoomScale="85" workbookViewId="0">
      <selection activeCell="R24" sqref="R24"/>
    </sheetView>
  </sheetViews>
  <sheetFormatPr defaultRowHeight="12.75" x14ac:dyDescent="0.2"/>
  <cols>
    <col min="1" max="1" width="1.7109375" customWidth="1"/>
    <col min="2" max="2" width="5.7109375" customWidth="1"/>
    <col min="3" max="16" width="4.28515625" customWidth="1"/>
    <col min="17" max="17" width="4.7109375" customWidth="1"/>
    <col min="19" max="19" width="11" customWidth="1"/>
    <col min="20" max="20" width="11.42578125" customWidth="1"/>
    <col min="21" max="21" width="5.7109375" customWidth="1"/>
    <col min="22" max="35" width="4.7109375" customWidth="1"/>
  </cols>
  <sheetData>
    <row r="1" spans="2:19" ht="61.5" customHeight="1" thickBot="1" x14ac:dyDescent="0.4">
      <c r="B1" s="66" t="s">
        <v>11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2:19" ht="13.5" thickBot="1" x14ac:dyDescent="0.25"/>
    <row r="3" spans="2:19" ht="87.75" customHeight="1" thickBot="1" x14ac:dyDescent="0.25">
      <c r="B3" s="72" t="s">
        <v>15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2:19" ht="13.5" thickBot="1" x14ac:dyDescent="0.25"/>
    <row r="5" spans="2:19" ht="53.25" customHeight="1" thickBot="1" x14ac:dyDescent="0.3">
      <c r="B5" s="75" t="s">
        <v>18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2:19" ht="15.75" x14ac:dyDescent="0.25">
      <c r="B6" s="9"/>
    </row>
    <row r="7" spans="2:19" ht="15" x14ac:dyDescent="0.2">
      <c r="B7" s="78" t="s">
        <v>33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19" ht="15" x14ac:dyDescent="0.2">
      <c r="B8" s="78" t="s">
        <v>20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2:19" ht="15" x14ac:dyDescent="0.2">
      <c r="B9" s="78" t="s">
        <v>21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spans="2:19" ht="15" x14ac:dyDescent="0.2"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spans="2:19" ht="15" x14ac:dyDescent="0.2">
      <c r="B11" s="78" t="s">
        <v>23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2:19" ht="15" x14ac:dyDescent="0.2">
      <c r="B12" s="78" t="s">
        <v>24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spans="2:19" ht="15" x14ac:dyDescent="0.2">
      <c r="B13" s="78" t="s">
        <v>25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2:19" ht="15" x14ac:dyDescent="0.2">
      <c r="B14" s="78" t="s">
        <v>26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spans="2:19" ht="15" x14ac:dyDescent="0.2">
      <c r="B15" s="78" t="s">
        <v>27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2:19" ht="15" x14ac:dyDescent="0.2">
      <c r="B16" s="78" t="s">
        <v>28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2:19" ht="13.5" customHeight="1" x14ac:dyDescent="0.2">
      <c r="B17" s="78" t="s">
        <v>31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2:19" ht="30" customHeight="1" x14ac:dyDescent="0.2">
      <c r="B18" s="79" t="s">
        <v>32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ht="15" x14ac:dyDescent="0.2">
      <c r="B19" s="78" t="s">
        <v>29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</row>
    <row r="20" spans="2:19" ht="15" x14ac:dyDescent="0.2">
      <c r="B20" s="78" t="s">
        <v>30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</row>
    <row r="21" spans="2:19" ht="13.5" thickBot="1" x14ac:dyDescent="0.25"/>
    <row r="22" spans="2:19" ht="13.5" thickBot="1" x14ac:dyDescent="0.25">
      <c r="B22" s="10"/>
      <c r="C22" s="69" t="s">
        <v>14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R22" s="10"/>
      <c r="S22" s="11"/>
    </row>
    <row r="23" spans="2:19" ht="13.5" thickBot="1" x14ac:dyDescent="0.25">
      <c r="B23" s="21" t="s">
        <v>16</v>
      </c>
      <c r="C23" s="1">
        <v>1</v>
      </c>
      <c r="D23" s="2">
        <v>2</v>
      </c>
      <c r="E23" s="2">
        <v>3</v>
      </c>
      <c r="F23" s="2">
        <v>4</v>
      </c>
      <c r="G23" s="2">
        <v>5</v>
      </c>
      <c r="H23" s="2">
        <v>6</v>
      </c>
      <c r="I23" s="2">
        <v>7</v>
      </c>
      <c r="J23" s="2">
        <v>8</v>
      </c>
      <c r="K23" s="2">
        <v>9</v>
      </c>
      <c r="L23" s="2">
        <v>10</v>
      </c>
      <c r="M23" s="2">
        <v>11</v>
      </c>
      <c r="N23" s="2">
        <v>12</v>
      </c>
      <c r="O23" s="2">
        <v>13</v>
      </c>
      <c r="P23" s="3">
        <v>14</v>
      </c>
      <c r="R23" s="21" t="s">
        <v>12</v>
      </c>
      <c r="S23" s="22" t="s">
        <v>13</v>
      </c>
    </row>
    <row r="24" spans="2:19" ht="12.75" customHeight="1" thickBot="1" x14ac:dyDescent="0.25">
      <c r="B24" s="24" t="s">
        <v>17</v>
      </c>
      <c r="C24" s="15">
        <f>dados!C3</f>
        <v>0</v>
      </c>
      <c r="D24" s="15">
        <f>dados!D3</f>
        <v>0</v>
      </c>
      <c r="E24" s="15">
        <f>dados!E3</f>
        <v>0</v>
      </c>
      <c r="F24" s="15">
        <f>dados!F3</f>
        <v>0</v>
      </c>
      <c r="G24" s="15">
        <f>dados!G3</f>
        <v>0</v>
      </c>
      <c r="H24" s="15">
        <f>dados!H3</f>
        <v>0</v>
      </c>
      <c r="I24" s="15">
        <f>dados!I3</f>
        <v>0</v>
      </c>
      <c r="J24" s="15">
        <f>dados!J3</f>
        <v>0</v>
      </c>
      <c r="K24" s="15">
        <f>dados!K3</f>
        <v>1</v>
      </c>
      <c r="L24" s="15">
        <f>dados!L3</f>
        <v>0</v>
      </c>
      <c r="M24" s="15">
        <f>dados!M3</f>
        <v>0</v>
      </c>
      <c r="N24" s="15">
        <f>dados!N3</f>
        <v>0</v>
      </c>
      <c r="O24" s="15">
        <f>dados!O3</f>
        <v>0</v>
      </c>
      <c r="P24" s="15">
        <f>dados!P3</f>
        <v>0</v>
      </c>
      <c r="R24" s="20">
        <f>Calculos!B4</f>
        <v>157.03999999999965</v>
      </c>
      <c r="S24" s="23">
        <f>SUM(C24:P24)</f>
        <v>1</v>
      </c>
    </row>
    <row r="26" spans="2:19" ht="13.5" thickBot="1" x14ac:dyDescent="0.25"/>
    <row r="27" spans="2:19" ht="144.75" customHeight="1" thickBot="1" x14ac:dyDescent="0.3">
      <c r="B27" s="80" t="s">
        <v>35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2"/>
    </row>
    <row r="28" spans="2:19" ht="13.5" thickBot="1" x14ac:dyDescent="0.25"/>
    <row r="29" spans="2:19" ht="13.5" thickBot="1" x14ac:dyDescent="0.25">
      <c r="B29" s="83" t="s">
        <v>19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</row>
    <row r="30" spans="2:19" x14ac:dyDescent="0.2">
      <c r="B30" s="6"/>
    </row>
  </sheetData>
  <mergeCells count="20">
    <mergeCell ref="B20:S20"/>
    <mergeCell ref="B27:S27"/>
    <mergeCell ref="B29:S29"/>
    <mergeCell ref="B15:S15"/>
    <mergeCell ref="B1:S1"/>
    <mergeCell ref="C22:P22"/>
    <mergeCell ref="B3:S3"/>
    <mergeCell ref="B5:S5"/>
    <mergeCell ref="B7:S7"/>
    <mergeCell ref="B9:S9"/>
    <mergeCell ref="B8:S8"/>
    <mergeCell ref="B10:S10"/>
    <mergeCell ref="B11:S11"/>
    <mergeCell ref="B12:S12"/>
    <mergeCell ref="B13:S13"/>
    <mergeCell ref="B14:S14"/>
    <mergeCell ref="B16:S16"/>
    <mergeCell ref="B17:S17"/>
    <mergeCell ref="B18:S18"/>
    <mergeCell ref="B19:S19"/>
  </mergeCells>
  <phoneticPr fontId="1" type="noConversion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Z809"/>
  <sheetViews>
    <sheetView workbookViewId="0">
      <selection activeCell="F6" sqref="F6"/>
    </sheetView>
  </sheetViews>
  <sheetFormatPr defaultRowHeight="12.75" x14ac:dyDescent="0.2"/>
  <cols>
    <col min="1" max="1" width="10.140625" customWidth="1"/>
    <col min="2" max="2" width="13.140625" bestFit="1" customWidth="1"/>
    <col min="3" max="3" width="13.140625" customWidth="1"/>
    <col min="4" max="4" width="16.5703125" customWidth="1"/>
    <col min="5" max="5" width="12.42578125" bestFit="1" customWidth="1"/>
    <col min="24" max="24" width="3.28515625" customWidth="1"/>
  </cols>
  <sheetData>
    <row r="1" spans="1:26" x14ac:dyDescent="0.2">
      <c r="B1" s="8"/>
      <c r="C1" s="8"/>
      <c r="D1" s="8"/>
      <c r="E1" s="27"/>
      <c r="F1" s="28">
        <v>1</v>
      </c>
      <c r="G1" s="28">
        <v>2</v>
      </c>
      <c r="H1" s="28">
        <v>3</v>
      </c>
      <c r="I1" s="28">
        <v>4</v>
      </c>
      <c r="J1" s="28">
        <v>5</v>
      </c>
      <c r="K1" s="28">
        <v>6</v>
      </c>
      <c r="L1" s="28">
        <v>7</v>
      </c>
      <c r="M1" s="28">
        <v>8</v>
      </c>
      <c r="N1" s="28">
        <v>9</v>
      </c>
      <c r="O1" s="28">
        <v>10</v>
      </c>
      <c r="P1" s="28">
        <v>11</v>
      </c>
      <c r="Q1" s="28">
        <v>12</v>
      </c>
      <c r="R1" s="28">
        <v>13</v>
      </c>
      <c r="S1" s="29">
        <v>14</v>
      </c>
      <c r="U1" s="86"/>
      <c r="V1" s="87" t="s">
        <v>0</v>
      </c>
      <c r="W1" s="87" t="s">
        <v>1</v>
      </c>
      <c r="Y1" s="87" t="s">
        <v>0</v>
      </c>
      <c r="Z1" s="87" t="s">
        <v>1</v>
      </c>
    </row>
    <row r="2" spans="1:26" x14ac:dyDescent="0.2">
      <c r="A2" s="14" t="s">
        <v>6</v>
      </c>
      <c r="B2">
        <v>168</v>
      </c>
      <c r="C2" t="s">
        <v>34</v>
      </c>
      <c r="E2" s="12" t="s">
        <v>0</v>
      </c>
      <c r="F2" s="26">
        <v>0.46882000000000001</v>
      </c>
      <c r="G2" s="26">
        <v>1.1044700000000001</v>
      </c>
      <c r="H2" s="26">
        <v>1.36128</v>
      </c>
      <c r="I2" s="26">
        <v>0.88583999999999996</v>
      </c>
      <c r="J2" s="26">
        <v>1.93981</v>
      </c>
      <c r="K2" s="26">
        <v>1.6309800000000001</v>
      </c>
      <c r="L2" s="26">
        <v>3.1087500000000001</v>
      </c>
      <c r="M2" s="26">
        <v>1.0254700000000001</v>
      </c>
      <c r="N2" s="26">
        <v>1.09161</v>
      </c>
      <c r="O2" s="26">
        <v>2.6596600000000001</v>
      </c>
      <c r="P2" s="26">
        <v>1.11327</v>
      </c>
      <c r="Q2" s="26">
        <v>2.0578099999999999</v>
      </c>
      <c r="R2" s="26">
        <v>1.5899799999999999</v>
      </c>
      <c r="S2" s="26">
        <v>2.40015</v>
      </c>
      <c r="U2" s="88">
        <v>1</v>
      </c>
      <c r="V2" s="90">
        <v>0.46900999999999998</v>
      </c>
      <c r="W2" s="90">
        <v>1.6243000000000001</v>
      </c>
      <c r="Y2" s="89">
        <v>0.46882000000000001</v>
      </c>
      <c r="Z2" s="89">
        <v>1.6254900000000001</v>
      </c>
    </row>
    <row r="3" spans="1:26" ht="13.5" thickBot="1" x14ac:dyDescent="0.25">
      <c r="A3" s="14" t="s">
        <v>7</v>
      </c>
      <c r="B3">
        <v>8</v>
      </c>
      <c r="E3" s="5" t="s">
        <v>1</v>
      </c>
      <c r="F3" s="30">
        <v>1.6254900000000001</v>
      </c>
      <c r="G3" s="30">
        <v>1.27583</v>
      </c>
      <c r="H3" s="30">
        <v>1.3058399999999999</v>
      </c>
      <c r="I3" s="30">
        <v>1.32673</v>
      </c>
      <c r="J3" s="30">
        <v>1.1678900000000001</v>
      </c>
      <c r="K3" s="30">
        <v>1.2112700000000001</v>
      </c>
      <c r="L3" s="30">
        <v>-0.12897</v>
      </c>
      <c r="M3" s="30">
        <v>2.7616700000000001</v>
      </c>
      <c r="N3" s="30">
        <v>-0.82850999999999997</v>
      </c>
      <c r="O3" s="30">
        <v>4.6670000000000003E-2</v>
      </c>
      <c r="P3" s="30">
        <v>0.43217</v>
      </c>
      <c r="Q3" s="30">
        <v>0.26696999999999999</v>
      </c>
      <c r="R3" s="30">
        <v>0.87351000000000001</v>
      </c>
      <c r="S3" s="30">
        <v>0.57071000000000005</v>
      </c>
      <c r="U3" s="88">
        <v>2</v>
      </c>
      <c r="V3" s="90">
        <v>1.1044700000000001</v>
      </c>
      <c r="W3" s="90">
        <v>1.27589</v>
      </c>
      <c r="Y3" s="89">
        <v>1.1044700000000001</v>
      </c>
      <c r="Z3" s="89">
        <v>1.27583</v>
      </c>
    </row>
    <row r="4" spans="1:26" x14ac:dyDescent="0.2">
      <c r="A4" s="14" t="s">
        <v>8</v>
      </c>
      <c r="B4" s="17">
        <f>(INDEX(Calculos!$B$9:$B$809,MATCH(MAX(Calculos!$D$9:$D$809),Calculos!$D$9:$D$809,0)))*B3+B2</f>
        <v>157.03999999999965</v>
      </c>
      <c r="U4" s="88">
        <v>3</v>
      </c>
      <c r="V4" s="90">
        <v>1.3612599999999999</v>
      </c>
      <c r="W4" s="90">
        <v>1.30586</v>
      </c>
      <c r="Y4" s="89">
        <v>1.36128</v>
      </c>
      <c r="Z4" s="89">
        <v>1.3058399999999999</v>
      </c>
    </row>
    <row r="5" spans="1:26" x14ac:dyDescent="0.2">
      <c r="A5" s="14"/>
      <c r="B5" s="17"/>
      <c r="U5" s="88">
        <v>4</v>
      </c>
      <c r="V5" s="90">
        <v>0.88612000000000002</v>
      </c>
      <c r="W5" s="90">
        <v>1.3262499999999999</v>
      </c>
      <c r="Y5" s="89">
        <v>0.88583999999999996</v>
      </c>
      <c r="Z5" s="89">
        <v>1.32673</v>
      </c>
    </row>
    <row r="6" spans="1:26" x14ac:dyDescent="0.2">
      <c r="A6" s="14" t="s">
        <v>9</v>
      </c>
      <c r="B6" s="18">
        <f>MAX($D$9:$D$809)</f>
        <v>0.18364959993029933</v>
      </c>
      <c r="C6">
        <v>0</v>
      </c>
      <c r="U6" s="88">
        <v>5</v>
      </c>
      <c r="V6" s="90">
        <v>1.9398899999999999</v>
      </c>
      <c r="W6" s="90">
        <v>1.16778</v>
      </c>
      <c r="Y6" s="89">
        <v>1.93981</v>
      </c>
      <c r="Z6" s="89">
        <v>1.1678900000000001</v>
      </c>
    </row>
    <row r="7" spans="1:26" x14ac:dyDescent="0.2">
      <c r="D7" s="13"/>
      <c r="U7" s="88">
        <v>6</v>
      </c>
      <c r="V7" s="90">
        <v>1.6307400000000001</v>
      </c>
      <c r="W7" s="90">
        <v>1.21157</v>
      </c>
      <c r="Y7" s="89">
        <v>1.6309800000000001</v>
      </c>
      <c r="Z7" s="89">
        <v>1.2112700000000001</v>
      </c>
    </row>
    <row r="8" spans="1:26" x14ac:dyDescent="0.2">
      <c r="A8" s="6" t="s">
        <v>3</v>
      </c>
      <c r="B8" s="6" t="s">
        <v>2</v>
      </c>
      <c r="C8" s="6" t="s">
        <v>4</v>
      </c>
      <c r="D8" s="16" t="s">
        <v>5</v>
      </c>
      <c r="E8" s="19" t="s">
        <v>10</v>
      </c>
      <c r="F8" s="7">
        <v>1</v>
      </c>
      <c r="G8" s="7">
        <v>2</v>
      </c>
      <c r="H8" s="7">
        <v>3</v>
      </c>
      <c r="I8" s="7">
        <v>4</v>
      </c>
      <c r="J8" s="7">
        <v>5</v>
      </c>
      <c r="K8" s="7">
        <v>6</v>
      </c>
      <c r="L8" s="7">
        <v>7</v>
      </c>
      <c r="M8" s="7">
        <v>8</v>
      </c>
      <c r="N8" s="7">
        <v>9</v>
      </c>
      <c r="O8" s="7">
        <v>10</v>
      </c>
      <c r="P8" s="7">
        <v>11</v>
      </c>
      <c r="Q8" s="7">
        <v>12</v>
      </c>
      <c r="R8" s="7">
        <v>13</v>
      </c>
      <c r="S8" s="7">
        <v>14</v>
      </c>
      <c r="U8" s="88">
        <v>7</v>
      </c>
      <c r="V8" s="90">
        <v>3.1099600000000001</v>
      </c>
      <c r="W8" s="90">
        <v>-0.12898999999999999</v>
      </c>
      <c r="Y8" s="89">
        <v>3.1087500000000001</v>
      </c>
      <c r="Z8" s="89">
        <v>-0.12897</v>
      </c>
    </row>
    <row r="9" spans="1:26" x14ac:dyDescent="0.2">
      <c r="A9">
        <v>1</v>
      </c>
      <c r="B9">
        <v>-4</v>
      </c>
      <c r="C9">
        <f>B9*$B$3+$B$2</f>
        <v>136</v>
      </c>
      <c r="D9" s="8">
        <f>EXP(SUMPRODUCT(LN($F9:$S9),AlturaTRI!$C$24:$P$24)+SUMPRODUCT(LN(1-$F9:$S9),1-AlturaTRI!$C$24:$P$24))</f>
        <v>2.7775450366978007E-2</v>
      </c>
      <c r="E9">
        <f>1/SQRT(2*PI())*EXP(-(B9^2)/2)/0.4*$B$6</f>
        <v>6.1444668550757089E-5</v>
      </c>
      <c r="F9" s="4">
        <f>1/(1+EXP(-F$2*($B9-F$3)))</f>
        <v>6.6773463833187066E-2</v>
      </c>
      <c r="G9" s="4">
        <f t="shared" ref="G9:S24" si="0">1/(1+EXP(-G$2*($B9-G$3)))</f>
        <v>2.93825755174264E-3</v>
      </c>
      <c r="H9" s="4">
        <f t="shared" si="0"/>
        <v>7.2927226849890008E-4</v>
      </c>
      <c r="I9" s="4">
        <f t="shared" si="0"/>
        <v>8.8484030213600434E-3</v>
      </c>
      <c r="J9" s="4">
        <f t="shared" si="0"/>
        <v>4.428923152719391E-5</v>
      </c>
      <c r="K9" s="4">
        <f t="shared" si="0"/>
        <v>2.0353334710618561E-4</v>
      </c>
      <c r="L9" s="4">
        <f t="shared" si="0"/>
        <v>5.9384021985341097E-6</v>
      </c>
      <c r="M9" s="4">
        <f t="shared" si="0"/>
        <v>9.7325594337292157E-4</v>
      </c>
      <c r="N9" s="4">
        <f t="shared" si="0"/>
        <v>3.0412111247239675E-2</v>
      </c>
      <c r="O9" s="4">
        <f t="shared" si="0"/>
        <v>2.1172920972885231E-5</v>
      </c>
      <c r="P9" s="4">
        <f t="shared" si="0"/>
        <v>7.1447866451700391E-3</v>
      </c>
      <c r="Q9" s="4">
        <f t="shared" si="0"/>
        <v>1.5366015072011802E-4</v>
      </c>
      <c r="R9" s="4">
        <f t="shared" si="0"/>
        <v>4.3108097705103049E-4</v>
      </c>
      <c r="S9" s="4">
        <f t="shared" si="0"/>
        <v>1.7203343388347092E-5</v>
      </c>
      <c r="U9" s="88">
        <v>8</v>
      </c>
      <c r="V9" s="90">
        <v>1.02511</v>
      </c>
      <c r="W9" s="90">
        <v>2.7620900000000002</v>
      </c>
      <c r="Y9" s="89">
        <v>1.0254700000000001</v>
      </c>
      <c r="Z9" s="89">
        <v>2.7616700000000001</v>
      </c>
    </row>
    <row r="10" spans="1:26" x14ac:dyDescent="0.2">
      <c r="A10">
        <v>2</v>
      </c>
      <c r="B10">
        <f>B9+0.01</f>
        <v>-3.99</v>
      </c>
      <c r="C10">
        <f t="shared" ref="C10:C73" si="1">B10*$B$3+$B$2</f>
        <v>136.07999999999998</v>
      </c>
      <c r="D10" s="8">
        <f>EXP(SUMPRODUCT(LN($F10:$S10),AlturaTRI!$C$24:$P$24)+SUMPRODUCT(LN(1-$F10:$S10),1-AlturaTRI!$C$24:$P$24))</f>
        <v>2.8055769869378456E-2</v>
      </c>
      <c r="E10">
        <f t="shared" ref="E10:E73" si="2">1/SQRT(2*PI())*EXP(-(B10^2)/2)/0.4*$B$6</f>
        <v>6.3949075510594922E-5</v>
      </c>
      <c r="F10" s="4">
        <f t="shared" ref="F10:S42" si="3">1/(1+EXP(-F$2*($B10-F$3)))</f>
        <v>6.7066201960585728E-2</v>
      </c>
      <c r="G10" s="4">
        <f t="shared" si="0"/>
        <v>2.9707926557449127E-3</v>
      </c>
      <c r="H10" s="4">
        <f t="shared" si="0"/>
        <v>7.3926019466006101E-4</v>
      </c>
      <c r="I10" s="4">
        <f t="shared" si="0"/>
        <v>8.9264311288180919E-3</v>
      </c>
      <c r="J10" s="4">
        <f t="shared" si="0"/>
        <v>4.515670615230508E-5</v>
      </c>
      <c r="K10" s="4">
        <f t="shared" si="0"/>
        <v>2.0687946159066549E-4</v>
      </c>
      <c r="L10" s="4">
        <f t="shared" si="0"/>
        <v>6.1259106291993462E-6</v>
      </c>
      <c r="M10" s="4">
        <f t="shared" si="0"/>
        <v>9.8327787567212993E-4</v>
      </c>
      <c r="N10" s="4">
        <f t="shared" si="0"/>
        <v>3.0735651910797596E-2</v>
      </c>
      <c r="O10" s="4">
        <f t="shared" si="0"/>
        <v>2.1743591749955045E-5</v>
      </c>
      <c r="P10" s="4">
        <f t="shared" si="0"/>
        <v>7.224193982437406E-3</v>
      </c>
      <c r="Q10" s="4">
        <f t="shared" si="0"/>
        <v>1.5685444219331541E-4</v>
      </c>
      <c r="R10" s="4">
        <f t="shared" si="0"/>
        <v>4.3798683173314207E-4</v>
      </c>
      <c r="S10" s="4">
        <f t="shared" si="0"/>
        <v>1.7621237135943887E-5</v>
      </c>
      <c r="U10" s="88">
        <v>9</v>
      </c>
      <c r="V10" s="90">
        <v>1.09137</v>
      </c>
      <c r="W10" s="90">
        <v>-0.82867000000000002</v>
      </c>
      <c r="Y10" s="89">
        <v>1.09161</v>
      </c>
      <c r="Z10" s="89">
        <v>-0.82850999999999997</v>
      </c>
    </row>
    <row r="11" spans="1:26" x14ac:dyDescent="0.2">
      <c r="A11">
        <v>3</v>
      </c>
      <c r="B11">
        <f t="shared" ref="B11:B74" si="4">B10+0.01</f>
        <v>-3.9800000000000004</v>
      </c>
      <c r="C11">
        <f t="shared" si="1"/>
        <v>136.16</v>
      </c>
      <c r="D11" s="8">
        <f>EXP(SUMPRODUCT(LN($F11:$S11),AlturaTRI!$C$24:$P$24)+SUMPRODUCT(LN(1-$F11:$S11),1-AlturaTRI!$C$24:$P$24))</f>
        <v>2.8338709020231261E-2</v>
      </c>
      <c r="E11">
        <f t="shared" si="2"/>
        <v>6.6548903706801084E-5</v>
      </c>
      <c r="F11" s="4">
        <f t="shared" si="3"/>
        <v>6.736013083221408E-2</v>
      </c>
      <c r="G11" s="4">
        <f t="shared" si="0"/>
        <v>3.0036869332036994E-3</v>
      </c>
      <c r="H11" s="4">
        <f t="shared" si="0"/>
        <v>7.4938481031445634E-4</v>
      </c>
      <c r="I11" s="4">
        <f t="shared" si="0"/>
        <v>9.0051410620596104E-3</v>
      </c>
      <c r="J11" s="4">
        <f t="shared" si="0"/>
        <v>4.6041170857198305E-5</v>
      </c>
      <c r="K11" s="4">
        <f t="shared" si="0"/>
        <v>2.1028057505894989E-4</v>
      </c>
      <c r="L11" s="4">
        <f t="shared" si="0"/>
        <v>6.3193397079125865E-6</v>
      </c>
      <c r="M11" s="4">
        <f t="shared" si="0"/>
        <v>9.934029044424864E-4</v>
      </c>
      <c r="N11" s="4">
        <f t="shared" si="0"/>
        <v>3.106252430593703E-2</v>
      </c>
      <c r="O11" s="4">
        <f t="shared" si="0"/>
        <v>2.2329643393183019E-5</v>
      </c>
      <c r="P11" s="4">
        <f t="shared" si="0"/>
        <v>7.3044773619870386E-3</v>
      </c>
      <c r="Q11" s="4">
        <f t="shared" si="0"/>
        <v>1.6011512605245337E-4</v>
      </c>
      <c r="R11" s="4">
        <f t="shared" si="0"/>
        <v>4.4500326795260029E-4</v>
      </c>
      <c r="S11" s="4">
        <f t="shared" si="0"/>
        <v>1.804928193547544E-5</v>
      </c>
      <c r="U11" s="88">
        <v>10</v>
      </c>
      <c r="V11" s="90">
        <v>2.6597</v>
      </c>
      <c r="W11" s="90">
        <v>4.6609999999999999E-2</v>
      </c>
      <c r="Y11" s="89">
        <v>2.6596600000000001</v>
      </c>
      <c r="Z11" s="89">
        <v>4.6670000000000003E-2</v>
      </c>
    </row>
    <row r="12" spans="1:26" x14ac:dyDescent="0.2">
      <c r="A12">
        <v>4</v>
      </c>
      <c r="B12">
        <f t="shared" si="4"/>
        <v>-3.9700000000000006</v>
      </c>
      <c r="C12">
        <f t="shared" si="1"/>
        <v>136.24</v>
      </c>
      <c r="D12" s="8">
        <f>EXP(SUMPRODUCT(LN($F12:$S12),AlturaTRI!$C$24:$P$24)+SUMPRODUCT(LN(1-$F12:$S12),1-AlturaTRI!$C$24:$P$24))</f>
        <v>2.8624288026725651E-2</v>
      </c>
      <c r="E12">
        <f t="shared" si="2"/>
        <v>6.9247501949078246E-5</v>
      </c>
      <c r="F12" s="4">
        <f t="shared" si="3"/>
        <v>6.7655254478191859E-2</v>
      </c>
      <c r="G12" s="4">
        <f t="shared" si="0"/>
        <v>3.0369443250725932E-3</v>
      </c>
      <c r="H12" s="4">
        <f t="shared" si="0"/>
        <v>7.5964798329332959E-4</v>
      </c>
      <c r="I12" s="4">
        <f t="shared" si="0"/>
        <v>9.0845386682991986E-3</v>
      </c>
      <c r="J12" s="4">
        <f t="shared" si="0"/>
        <v>4.694295837318114E-5</v>
      </c>
      <c r="K12" s="4">
        <f t="shared" si="0"/>
        <v>2.1373759112770777E-4</v>
      </c>
      <c r="L12" s="4">
        <f t="shared" si="0"/>
        <v>6.5188763789255767E-6</v>
      </c>
      <c r="M12" s="4">
        <f t="shared" si="0"/>
        <v>1.0036320881219611E-3</v>
      </c>
      <c r="N12" s="4">
        <f t="shared" si="0"/>
        <v>3.1392760385176348E-2</v>
      </c>
      <c r="O12" s="4">
        <f t="shared" si="0"/>
        <v>2.2931490432881746E-5</v>
      </c>
      <c r="P12" s="4">
        <f t="shared" si="0"/>
        <v>7.3856463034481304E-3</v>
      </c>
      <c r="Q12" s="4">
        <f t="shared" si="0"/>
        <v>1.6344358179657014E-4</v>
      </c>
      <c r="R12" s="4">
        <f t="shared" si="0"/>
        <v>4.5213205483027791E-4</v>
      </c>
      <c r="S12" s="4">
        <f t="shared" si="0"/>
        <v>1.8487724357011002E-5</v>
      </c>
      <c r="U12" s="88">
        <v>11</v>
      </c>
      <c r="V12" s="90">
        <v>1.1132200000000001</v>
      </c>
      <c r="W12" s="90">
        <v>0.43208999999999997</v>
      </c>
      <c r="Y12" s="89">
        <v>1.11327</v>
      </c>
      <c r="Z12" s="89">
        <v>0.43217</v>
      </c>
    </row>
    <row r="13" spans="1:26" x14ac:dyDescent="0.2">
      <c r="A13">
        <v>5</v>
      </c>
      <c r="B13">
        <f t="shared" si="4"/>
        <v>-3.9600000000000009</v>
      </c>
      <c r="C13">
        <f t="shared" si="1"/>
        <v>136.32</v>
      </c>
      <c r="D13" s="8">
        <f>EXP(SUMPRODUCT(LN($F13:$S13),AlturaTRI!$C$24:$P$24)+SUMPRODUCT(LN(1-$F13:$S13),1-AlturaTRI!$C$24:$P$24))</f>
        <v>2.8912527159729674E-2</v>
      </c>
      <c r="E13">
        <f t="shared" si="2"/>
        <v>7.2048324787358614E-5</v>
      </c>
      <c r="F13" s="4">
        <f t="shared" si="3"/>
        <v>6.7951576935102009E-2</v>
      </c>
      <c r="G13" s="4">
        <f t="shared" si="0"/>
        <v>3.0705688150083842E-3</v>
      </c>
      <c r="H13" s="4">
        <f t="shared" si="0"/>
        <v>7.7005160687339746E-4</v>
      </c>
      <c r="I13" s="4">
        <f t="shared" si="0"/>
        <v>9.1646298429353436E-3</v>
      </c>
      <c r="J13" s="4">
        <f t="shared" si="0"/>
        <v>4.7862407946499874E-5</v>
      </c>
      <c r="K13" s="4">
        <f t="shared" si="0"/>
        <v>2.1725142824704089E-4</v>
      </c>
      <c r="L13" s="4">
        <f t="shared" si="0"/>
        <v>6.7247134890942022E-6</v>
      </c>
      <c r="M13" s="4">
        <f t="shared" si="0"/>
        <v>1.0139664959709833E-3</v>
      </c>
      <c r="N13" s="4">
        <f t="shared" si="0"/>
        <v>3.1726392357084091E-2</v>
      </c>
      <c r="O13" s="4">
        <f t="shared" si="0"/>
        <v>2.3549558570361033E-5</v>
      </c>
      <c r="P13" s="4">
        <f t="shared" si="0"/>
        <v>7.4677104266540617E-3</v>
      </c>
      <c r="Q13" s="4">
        <f t="shared" si="0"/>
        <v>1.6684121756913034E-4</v>
      </c>
      <c r="R13" s="4">
        <f t="shared" si="0"/>
        <v>4.5937498973867358E-4</v>
      </c>
      <c r="S13" s="4">
        <f t="shared" si="0"/>
        <v>1.8936816959388397E-5</v>
      </c>
      <c r="U13" s="88">
        <v>12</v>
      </c>
      <c r="V13" s="90">
        <v>2.0571799999999998</v>
      </c>
      <c r="W13" s="90">
        <v>0.26704</v>
      </c>
      <c r="Y13" s="89">
        <v>2.0578099999999999</v>
      </c>
      <c r="Z13" s="89">
        <v>0.26696999999999999</v>
      </c>
    </row>
    <row r="14" spans="1:26" x14ac:dyDescent="0.2">
      <c r="A14">
        <v>6</v>
      </c>
      <c r="B14">
        <f t="shared" si="4"/>
        <v>-3.9500000000000011</v>
      </c>
      <c r="C14">
        <f t="shared" si="1"/>
        <v>136.39999999999998</v>
      </c>
      <c r="D14" s="8">
        <f>EXP(SUMPRODUCT(LN($F14:$S14),AlturaTRI!$C$24:$P$24)+SUMPRODUCT(LN(1-$F14:$S14),1-AlturaTRI!$C$24:$P$24))</f>
        <v>2.9203446751658826E-2</v>
      </c>
      <c r="E14">
        <f t="shared" si="2"/>
        <v>7.4954935389944118E-5</v>
      </c>
      <c r="F14" s="4">
        <f t="shared" si="3"/>
        <v>6.8249102245931767E-2</v>
      </c>
      <c r="G14" s="4">
        <f t="shared" si="0"/>
        <v>3.1045644298218033E-3</v>
      </c>
      <c r="H14" s="4">
        <f t="shared" si="0"/>
        <v>7.8059760012134222E-4</v>
      </c>
      <c r="I14" s="4">
        <f t="shared" si="0"/>
        <v>9.2454205299125052E-3</v>
      </c>
      <c r="J14" s="4">
        <f t="shared" si="0"/>
        <v>4.8799865465854349E-5</v>
      </c>
      <c r="K14" s="4">
        <f t="shared" si="0"/>
        <v>2.2082301994356387E-4</v>
      </c>
      <c r="L14" s="4">
        <f t="shared" si="0"/>
        <v>6.9370499742383102E-6</v>
      </c>
      <c r="M14" s="4">
        <f t="shared" si="0"/>
        <v>1.0244072081821945E-3</v>
      </c>
      <c r="N14" s="4">
        <f t="shared" si="0"/>
        <v>3.2063452687227267E-2</v>
      </c>
      <c r="O14" s="4">
        <f t="shared" si="0"/>
        <v>2.4184284978914186E-5</v>
      </c>
      <c r="P14" s="4">
        <f t="shared" si="0"/>
        <v>7.5506794526244521E-3</v>
      </c>
      <c r="Q14" s="4">
        <f t="shared" si="0"/>
        <v>1.7030947075201839E-4</v>
      </c>
      <c r="R14" s="4">
        <f t="shared" si="0"/>
        <v>4.6673389875140847E-4</v>
      </c>
      <c r="S14" s="4">
        <f t="shared" si="0"/>
        <v>1.9396818435649461E-5</v>
      </c>
      <c r="U14" s="88">
        <v>13</v>
      </c>
      <c r="V14" s="90">
        <v>1.58948</v>
      </c>
      <c r="W14" s="90">
        <v>0.87383</v>
      </c>
      <c r="Y14" s="89">
        <v>1.5899799999999999</v>
      </c>
      <c r="Z14" s="89">
        <v>0.87351000000000001</v>
      </c>
    </row>
    <row r="15" spans="1:26" x14ac:dyDescent="0.2">
      <c r="A15">
        <v>7</v>
      </c>
      <c r="B15">
        <f t="shared" si="4"/>
        <v>-3.9400000000000013</v>
      </c>
      <c r="C15">
        <f t="shared" si="1"/>
        <v>136.47999999999999</v>
      </c>
      <c r="D15" s="8">
        <f>EXP(SUMPRODUCT(LN($F15:$S15),AlturaTRI!$C$24:$P$24)+SUMPRODUCT(LN(1-$F15:$S15),1-AlturaTRI!$C$24:$P$24))</f>
        <v>2.9497067194274255E-2</v>
      </c>
      <c r="E15">
        <f t="shared" si="2"/>
        <v>7.7971008482805119E-5</v>
      </c>
      <c r="F15" s="4">
        <f t="shared" si="3"/>
        <v>6.8547834460013127E-2</v>
      </c>
      <c r="G15" s="4">
        <f t="shared" si="0"/>
        <v>3.1389352399327133E-3</v>
      </c>
      <c r="H15" s="4">
        <f t="shared" si="0"/>
        <v>7.9128790824290753E-4</v>
      </c>
      <c r="I15" s="4">
        <f t="shared" si="0"/>
        <v>9.3269167220854463E-3</v>
      </c>
      <c r="J15" s="4">
        <f t="shared" si="0"/>
        <v>4.9755683592407297E-5</v>
      </c>
      <c r="K15" s="4">
        <f t="shared" si="0"/>
        <v>2.2445331506745146E-4</v>
      </c>
      <c r="L15" s="4">
        <f t="shared" si="0"/>
        <v>7.1560910513846163E-6</v>
      </c>
      <c r="M15" s="4">
        <f t="shared" si="0"/>
        <v>1.0349553159912906E-3</v>
      </c>
      <c r="N15" s="4">
        <f t="shared" si="0"/>
        <v>3.24039740990959E-2</v>
      </c>
      <c r="O15" s="4">
        <f t="shared" si="0"/>
        <v>2.4836118612911082E-5</v>
      </c>
      <c r="P15" s="4">
        <f t="shared" si="0"/>
        <v>7.634563204555171E-3</v>
      </c>
      <c r="Q15" s="4">
        <f t="shared" si="0"/>
        <v>1.7384980857181907E-4</v>
      </c>
      <c r="R15" s="4">
        <f t="shared" si="0"/>
        <v>4.7421063709982551E-4</v>
      </c>
      <c r="S15" s="4">
        <f t="shared" si="0"/>
        <v>1.9867993762005965E-5</v>
      </c>
      <c r="U15" s="88">
        <v>14</v>
      </c>
      <c r="V15" s="90">
        <v>2.4000300000000001</v>
      </c>
      <c r="W15" s="90">
        <v>0.57076000000000005</v>
      </c>
      <c r="Y15" s="89">
        <v>2.40015</v>
      </c>
      <c r="Z15" s="89">
        <v>0.57071000000000005</v>
      </c>
    </row>
    <row r="16" spans="1:26" x14ac:dyDescent="0.2">
      <c r="A16">
        <v>8</v>
      </c>
      <c r="B16">
        <f t="shared" si="4"/>
        <v>-3.9300000000000015</v>
      </c>
      <c r="C16">
        <f t="shared" si="1"/>
        <v>136.56</v>
      </c>
      <c r="D16" s="8">
        <f>EXP(SUMPRODUCT(LN($F16:$S16),AlturaTRI!$C$24:$P$24)+SUMPRODUCT(LN(1-$F16:$S16),1-AlturaTRI!$C$24:$P$24))</f>
        <v>2.9793408936409044E-2</v>
      </c>
      <c r="E16">
        <f t="shared" si="2"/>
        <v>8.1100333350713643E-5</v>
      </c>
      <c r="F16" s="4">
        <f t="shared" si="3"/>
        <v>6.8847777632962251E-2</v>
      </c>
      <c r="G16" s="4">
        <f t="shared" si="0"/>
        <v>3.173685359829868E-3</v>
      </c>
      <c r="H16" s="4">
        <f t="shared" si="0"/>
        <v>8.0212450293665769E-4</v>
      </c>
      <c r="I16" s="4">
        <f t="shared" si="0"/>
        <v>9.4091244615854847E-3</v>
      </c>
      <c r="J16" s="4">
        <f t="shared" si="0"/>
        <v>5.0730221892336391E-5</v>
      </c>
      <c r="K16" s="4">
        <f t="shared" si="0"/>
        <v>2.2814327804352165E-4</v>
      </c>
      <c r="L16" s="4">
        <f t="shared" si="0"/>
        <v>7.3820484170786169E-6</v>
      </c>
      <c r="M16" s="4">
        <f t="shared" si="0"/>
        <v>1.0456119217889656E-3</v>
      </c>
      <c r="N16" s="4">
        <f t="shared" si="0"/>
        <v>3.2747989575003043E-2</v>
      </c>
      <c r="O16" s="4">
        <f t="shared" si="0"/>
        <v>2.5505520525215637E-5</v>
      </c>
      <c r="P16" s="4">
        <f t="shared" si="0"/>
        <v>7.7193716088162969E-3</v>
      </c>
      <c r="Q16" s="4">
        <f t="shared" si="0"/>
        <v>1.774637287186339E-4</v>
      </c>
      <c r="R16" s="4">
        <f t="shared" si="0"/>
        <v>4.8180708963679474E-4</v>
      </c>
      <c r="S16" s="4">
        <f t="shared" si="0"/>
        <v>2.0350614350421962E-5</v>
      </c>
    </row>
    <row r="17" spans="1:19" x14ac:dyDescent="0.2">
      <c r="A17">
        <v>9</v>
      </c>
      <c r="B17">
        <f t="shared" si="4"/>
        <v>-3.9200000000000017</v>
      </c>
      <c r="C17">
        <f t="shared" si="1"/>
        <v>136.63999999999999</v>
      </c>
      <c r="D17" s="8">
        <f>EXP(SUMPRODUCT(LN($F17:$S17),AlturaTRI!$C$24:$P$24)+SUMPRODUCT(LN(1-$F17:$S17),1-AlturaTRI!$C$24:$P$24))</f>
        <v>3.0092492481621304E-2</v>
      </c>
      <c r="E17">
        <f t="shared" si="2"/>
        <v>8.4346816900867299E-5</v>
      </c>
      <c r="F17" s="4">
        <f t="shared" si="3"/>
        <v>6.9148935826618269E-2</v>
      </c>
      <c r="G17" s="4">
        <f t="shared" si="0"/>
        <v>3.2088189485352061E-3</v>
      </c>
      <c r="H17" s="4">
        <f t="shared" si="0"/>
        <v>8.1310938275246331E-4</v>
      </c>
      <c r="I17" s="4">
        <f t="shared" si="0"/>
        <v>9.4920498401889972E-3</v>
      </c>
      <c r="J17" s="4">
        <f t="shared" si="0"/>
        <v>5.17238469719777E-5</v>
      </c>
      <c r="K17" s="4">
        <f t="shared" si="0"/>
        <v>2.3189388912641447E-4</v>
      </c>
      <c r="L17" s="4">
        <f t="shared" si="0"/>
        <v>7.6151404519569402E-6</v>
      </c>
      <c r="M17" s="4">
        <f t="shared" si="0"/>
        <v>1.05637813923398E-3</v>
      </c>
      <c r="N17" s="4">
        <f t="shared" si="0"/>
        <v>3.3095532356959542E-2</v>
      </c>
      <c r="O17" s="4">
        <f t="shared" si="0"/>
        <v>2.6192964193152395E-5</v>
      </c>
      <c r="P17" s="4">
        <f t="shared" si="0"/>
        <v>7.8051146959581584E-3</v>
      </c>
      <c r="Q17" s="4">
        <f t="shared" si="0"/>
        <v>1.8115275997769285E-4</v>
      </c>
      <c r="R17" s="4">
        <f t="shared" si="0"/>
        <v>4.8952517130783997E-4</v>
      </c>
      <c r="S17" s="4">
        <f t="shared" si="0"/>
        <v>2.0844958204900658E-5</v>
      </c>
    </row>
    <row r="18" spans="1:19" x14ac:dyDescent="0.2">
      <c r="A18">
        <v>10</v>
      </c>
      <c r="B18">
        <f t="shared" si="4"/>
        <v>-3.9100000000000019</v>
      </c>
      <c r="C18">
        <f t="shared" si="1"/>
        <v>136.71999999999997</v>
      </c>
      <c r="D18" s="8">
        <f>EXP(SUMPRODUCT(LN($F18:$S18),AlturaTRI!$C$24:$P$24)+SUMPRODUCT(LN(1-$F18:$S18),1-AlturaTRI!$C$24:$P$24))</f>
        <v>3.0394338385772195E-2</v>
      </c>
      <c r="E18">
        <f t="shared" si="2"/>
        <v>8.7714486789645859E-5</v>
      </c>
      <c r="F18" s="4">
        <f t="shared" si="3"/>
        <v>6.9451313108981255E-2</v>
      </c>
      <c r="G18" s="4">
        <f t="shared" si="0"/>
        <v>3.2443402100727514E-3</v>
      </c>
      <c r="H18" s="4">
        <f t="shared" si="0"/>
        <v>8.2424457345477284E-4</v>
      </c>
      <c r="I18" s="4">
        <f t="shared" si="0"/>
        <v>9.5756989996878625E-3</v>
      </c>
      <c r="J18" s="4">
        <f t="shared" si="0"/>
        <v>5.2736932615612942E-5</v>
      </c>
      <c r="K18" s="4">
        <f t="shared" si="0"/>
        <v>2.3570614465993927E-4</v>
      </c>
      <c r="L18" s="4">
        <f t="shared" si="0"/>
        <v>7.855592431777594E-6</v>
      </c>
      <c r="M18" s="4">
        <f t="shared" si="0"/>
        <v>1.0672550933673423E-3</v>
      </c>
      <c r="N18" s="4">
        <f t="shared" si="0"/>
        <v>3.3446635947522507E-2</v>
      </c>
      <c r="O18" s="4">
        <f t="shared" si="0"/>
        <v>2.6898935853251795E-5</v>
      </c>
      <c r="P18" s="4">
        <f t="shared" si="0"/>
        <v>7.8918026017253534E-3</v>
      </c>
      <c r="Q18" s="4">
        <f t="shared" si="0"/>
        <v>1.8491846287402362E-4</v>
      </c>
      <c r="R18" s="4">
        <f t="shared" si="0"/>
        <v>4.9736682762969986E-4</v>
      </c>
      <c r="S18" s="4">
        <f t="shared" si="0"/>
        <v>2.1351310081564981E-5</v>
      </c>
    </row>
    <row r="19" spans="1:19" x14ac:dyDescent="0.2">
      <c r="A19">
        <v>11</v>
      </c>
      <c r="B19">
        <f t="shared" si="4"/>
        <v>-3.9000000000000021</v>
      </c>
      <c r="C19">
        <f t="shared" si="1"/>
        <v>136.79999999999998</v>
      </c>
      <c r="D19" s="8">
        <f>EXP(SUMPRODUCT(LN($F19:$S19),AlturaTRI!$C$24:$P$24)+SUMPRODUCT(LN(1-$F19:$S19),1-AlturaTRI!$C$24:$P$24))</f>
        <v>3.0698967254528153E-2</v>
      </c>
      <c r="E19">
        <f t="shared" si="2"/>
        <v>9.1207494613118511E-5</v>
      </c>
      <c r="F19" s="4">
        <f t="shared" si="3"/>
        <v>6.9754913554149423E-2</v>
      </c>
      <c r="G19" s="4">
        <f t="shared" si="0"/>
        <v>3.2802533939421882E-3</v>
      </c>
      <c r="H19" s="4">
        <f t="shared" si="0"/>
        <v>8.3553212839073191E-4</v>
      </c>
      <c r="I19" s="4">
        <f t="shared" si="0"/>
        <v>9.6600781322621135E-3</v>
      </c>
      <c r="J19" s="4">
        <f t="shared" si="0"/>
        <v>5.3769859925950644E-5</v>
      </c>
      <c r="K19" s="4">
        <f t="shared" si="0"/>
        <v>2.3958105734065574E-4</v>
      </c>
      <c r="L19" s="4">
        <f t="shared" si="0"/>
        <v>8.1036367451121916E-6</v>
      </c>
      <c r="M19" s="4">
        <f t="shared" si="0"/>
        <v>1.0782439207276365E-3</v>
      </c>
      <c r="N19" s="4">
        <f t="shared" si="0"/>
        <v>3.3801334110616914E-2</v>
      </c>
      <c r="O19" s="4">
        <f t="shared" si="0"/>
        <v>2.7623934845010546E-5</v>
      </c>
      <c r="P19" s="4">
        <f t="shared" si="0"/>
        <v>7.9794455680788669E-3</v>
      </c>
      <c r="Q19" s="4">
        <f t="shared" si="0"/>
        <v>1.8876243033044742E-4</v>
      </c>
      <c r="R19" s="4">
        <f t="shared" si="0"/>
        <v>5.0533403517643736E-4</v>
      </c>
      <c r="S19" s="4">
        <f t="shared" si="0"/>
        <v>2.1869961652624248E-5</v>
      </c>
    </row>
    <row r="20" spans="1:19" x14ac:dyDescent="0.2">
      <c r="A20">
        <v>12</v>
      </c>
      <c r="B20">
        <f t="shared" si="4"/>
        <v>-3.8900000000000023</v>
      </c>
      <c r="C20">
        <f t="shared" si="1"/>
        <v>136.88</v>
      </c>
      <c r="D20" s="8">
        <f>EXP(SUMPRODUCT(LN($F20:$S20),AlturaTRI!$C$24:$P$24)+SUMPRODUCT(LN(1-$F20:$S20),1-AlturaTRI!$C$24:$P$24))</f>
        <v>3.1006399740784663E-2</v>
      </c>
      <c r="E20">
        <f t="shared" si="2"/>
        <v>9.4830119161903596E-5</v>
      </c>
      <c r="F20" s="4">
        <f t="shared" si="3"/>
        <v>7.0059741242255391E-2</v>
      </c>
      <c r="G20" s="4">
        <f t="shared" si="0"/>
        <v>3.316562795597069E-3</v>
      </c>
      <c r="H20" s="4">
        <f t="shared" si="0"/>
        <v>8.4697412886321471E-4</v>
      </c>
      <c r="I20" s="4">
        <f t="shared" si="0"/>
        <v>9.7451934808545707E-3</v>
      </c>
      <c r="J20" s="4">
        <f t="shared" si="0"/>
        <v>5.4823017467354908E-5</v>
      </c>
      <c r="K20" s="4">
        <f t="shared" si="0"/>
        <v>2.4351965648575243E-4</v>
      </c>
      <c r="L20" s="4">
        <f t="shared" si="0"/>
        <v>8.3595131179102599E-6</v>
      </c>
      <c r="M20" s="4">
        <f t="shared" si="0"/>
        <v>1.089345769467495E-3</v>
      </c>
      <c r="N20" s="4">
        <f t="shared" si="0"/>
        <v>3.4159660872329183E-2</v>
      </c>
      <c r="O20" s="4">
        <f t="shared" si="0"/>
        <v>2.8368473963909641E-5</v>
      </c>
      <c r="P20" s="4">
        <f t="shared" si="0"/>
        <v>8.0680539442262843E-3</v>
      </c>
      <c r="Q20" s="4">
        <f t="shared" si="0"/>
        <v>1.9268628833917615E-4</v>
      </c>
      <c r="R20" s="4">
        <f t="shared" si="0"/>
        <v>5.1342880207321754E-4</v>
      </c>
      <c r="S20" s="4">
        <f t="shared" si="0"/>
        <v>2.2401211674321549E-5</v>
      </c>
    </row>
    <row r="21" spans="1:19" x14ac:dyDescent="0.2">
      <c r="A21">
        <v>13</v>
      </c>
      <c r="B21">
        <f t="shared" si="4"/>
        <v>-3.8800000000000026</v>
      </c>
      <c r="C21">
        <f t="shared" si="1"/>
        <v>136.95999999999998</v>
      </c>
      <c r="D21" s="8">
        <f>EXP(SUMPRODUCT(LN($F21:$S21),AlturaTRI!$C$24:$P$24)+SUMPRODUCT(LN(1-$F21:$S21),1-AlturaTRI!$C$24:$P$24))</f>
        <v>3.1316656542011219E-2</v>
      </c>
      <c r="E21">
        <f t="shared" si="2"/>
        <v>9.8586769740956746E-5</v>
      </c>
      <c r="F21" s="4">
        <f t="shared" si="3"/>
        <v>7.0365800259401742E-2</v>
      </c>
      <c r="G21" s="4">
        <f t="shared" si="0"/>
        <v>3.3532727569278004E-3</v>
      </c>
      <c r="H21" s="4">
        <f t="shared" si="0"/>
        <v>8.5857268450882944E-4</v>
      </c>
      <c r="I21" s="4">
        <f t="shared" si="0"/>
        <v>9.831051339547656E-3</v>
      </c>
      <c r="J21" s="4">
        <f t="shared" si="0"/>
        <v>5.5896801411873971E-5</v>
      </c>
      <c r="K21" s="4">
        <f t="shared" si="0"/>
        <v>2.4752298830530068E-4</v>
      </c>
      <c r="L21" s="4">
        <f t="shared" si="0"/>
        <v>8.6234688451523991E-6</v>
      </c>
      <c r="M21" s="4">
        <f t="shared" si="0"/>
        <v>1.1005617994712276E-3</v>
      </c>
      <c r="N21" s="4">
        <f t="shared" si="0"/>
        <v>3.4521650521672109E-2</v>
      </c>
      <c r="O21" s="4">
        <f t="shared" si="0"/>
        <v>2.9133079823939109E-5</v>
      </c>
      <c r="P21" s="4">
        <f t="shared" si="0"/>
        <v>8.1576381876600507E-3</v>
      </c>
      <c r="Q21" s="4">
        <f t="shared" si="0"/>
        <v>1.9669169664728619E-4</v>
      </c>
      <c r="R21" s="4">
        <f t="shared" si="0"/>
        <v>5.2165316849786981E-4</v>
      </c>
      <c r="S21" s="4">
        <f t="shared" si="0"/>
        <v>2.2945366158957695E-5</v>
      </c>
    </row>
    <row r="22" spans="1:19" x14ac:dyDescent="0.2">
      <c r="A22">
        <v>14</v>
      </c>
      <c r="B22">
        <f t="shared" si="4"/>
        <v>-3.8700000000000028</v>
      </c>
      <c r="C22">
        <f t="shared" si="1"/>
        <v>137.03999999999996</v>
      </c>
      <c r="D22" s="8">
        <f>EXP(SUMPRODUCT(LN($F22:$S22),AlturaTRI!$C$24:$P$24)+SUMPRODUCT(LN(1-$F22:$S22),1-AlturaTRI!$C$24:$P$24))</f>
        <v>3.1629758397515126E-2</v>
      </c>
      <c r="E22">
        <f t="shared" si="2"/>
        <v>1.0248198955484349E-4</v>
      </c>
      <c r="F22" s="4">
        <f t="shared" si="3"/>
        <v>7.0673094697595792E-2</v>
      </c>
      <c r="G22" s="4">
        <f t="shared" si="0"/>
        <v>3.390387666749334E-3</v>
      </c>
      <c r="H22" s="4">
        <f t="shared" si="0"/>
        <v>8.7032993368096466E-4</v>
      </c>
      <c r="I22" s="4">
        <f t="shared" si="0"/>
        <v>9.9176580539421817E-3</v>
      </c>
      <c r="J22" s="4">
        <f t="shared" si="0"/>
        <v>5.699161568812508E-5</v>
      </c>
      <c r="K22" s="4">
        <f t="shared" si="0"/>
        <v>2.5159211617894849E-4</v>
      </c>
      <c r="L22" s="4">
        <f t="shared" si="0"/>
        <v>8.8957590298162814E-6</v>
      </c>
      <c r="M22" s="4">
        <f t="shared" si="0"/>
        <v>1.1118931824736229E-3</v>
      </c>
      <c r="N22" s="4">
        <f t="shared" si="0"/>
        <v>3.4887337611320075E-2</v>
      </c>
      <c r="O22" s="4">
        <f t="shared" si="0"/>
        <v>2.9918293229885323E-5</v>
      </c>
      <c r="P22" s="4">
        <f t="shared" si="0"/>
        <v>8.2482088652038963E-3</v>
      </c>
      <c r="Q22" s="4">
        <f t="shared" si="0"/>
        <v>2.0078034945636013E-4</v>
      </c>
      <c r="R22" s="4">
        <f t="shared" si="0"/>
        <v>5.300092071903569E-4</v>
      </c>
      <c r="S22" s="4">
        <f t="shared" si="0"/>
        <v>2.3502738551091001E-5</v>
      </c>
    </row>
    <row r="23" spans="1:19" x14ac:dyDescent="0.2">
      <c r="A23">
        <v>15</v>
      </c>
      <c r="B23">
        <f t="shared" si="4"/>
        <v>-3.860000000000003</v>
      </c>
      <c r="C23">
        <f t="shared" si="1"/>
        <v>137.11999999999998</v>
      </c>
      <c r="D23" s="8">
        <f>EXP(SUMPRODUCT(LN($F23:$S23),AlturaTRI!$C$24:$P$24)+SUMPRODUCT(LN(1-$F23:$S23),1-AlturaTRI!$C$24:$P$24))</f>
        <v>3.1945726085622766E-2</v>
      </c>
      <c r="E23">
        <f t="shared" si="2"/>
        <v>1.0652045915902497E-4</v>
      </c>
      <c r="F23" s="4">
        <f t="shared" si="3"/>
        <v>7.0981628654683479E-2</v>
      </c>
      <c r="G23" s="4">
        <f t="shared" si="0"/>
        <v>3.427911961293717E-3</v>
      </c>
      <c r="H23" s="4">
        <f t="shared" si="0"/>
        <v>8.8224804383793727E-4</v>
      </c>
      <c r="I23" s="4">
        <f t="shared" si="0"/>
        <v>1.0005020021538334E-2</v>
      </c>
      <c r="J23" s="4">
        <f t="shared" si="0"/>
        <v>5.8107872133089804E-5</v>
      </c>
      <c r="K23" s="4">
        <f t="shared" si="0"/>
        <v>2.5572812093713004E-4</v>
      </c>
      <c r="L23" s="4">
        <f t="shared" si="0"/>
        <v>9.176646829386119E-6</v>
      </c>
      <c r="M23" s="4">
        <f t="shared" si="0"/>
        <v>1.1233411021799315E-3</v>
      </c>
      <c r="N23" s="4">
        <f t="shared" si="0"/>
        <v>3.5256756958313686E-2</v>
      </c>
      <c r="O23" s="4">
        <f t="shared" si="0"/>
        <v>3.072466955964346E-5</v>
      </c>
      <c r="P23" s="4">
        <f t="shared" si="0"/>
        <v>8.3397766540674115E-3</v>
      </c>
      <c r="Q23" s="4">
        <f t="shared" si="0"/>
        <v>2.0495397613658168E-4</v>
      </c>
      <c r="R23" s="4">
        <f t="shared" si="0"/>
        <v>5.384990239702725E-4</v>
      </c>
      <c r="S23" s="4">
        <f t="shared" si="0"/>
        <v>2.4073649908014529E-5</v>
      </c>
    </row>
    <row r="24" spans="1:19" x14ac:dyDescent="0.2">
      <c r="A24">
        <v>16</v>
      </c>
      <c r="B24">
        <f t="shared" si="4"/>
        <v>-3.8500000000000032</v>
      </c>
      <c r="C24">
        <f t="shared" si="1"/>
        <v>137.19999999999999</v>
      </c>
      <c r="D24" s="8">
        <f>EXP(SUMPRODUCT(LN($F24:$S24),AlturaTRI!$C$24:$P$24)+SUMPRODUCT(LN(1-$F24:$S24),1-AlturaTRI!$C$24:$P$24))</f>
        <v>3.2264580420777067E-2</v>
      </c>
      <c r="E24">
        <f t="shared" si="2"/>
        <v>1.1070699997766093E-4</v>
      </c>
      <c r="F24" s="4">
        <f t="shared" si="3"/>
        <v>7.1291406234282373E-2</v>
      </c>
      <c r="G24" s="4">
        <f t="shared" si="0"/>
        <v>3.4658501247074253E-3</v>
      </c>
      <c r="H24" s="4">
        <f t="shared" si="0"/>
        <v>8.9432921193631596E-4</v>
      </c>
      <c r="I24" s="4">
        <f t="shared" si="0"/>
        <v>1.0093143692118608E-2</v>
      </c>
      <c r="J24" s="4">
        <f t="shared" si="0"/>
        <v>5.9245990646877992E-5</v>
      </c>
      <c r="K24" s="4">
        <f t="shared" si="0"/>
        <v>2.59932101146859E-4</v>
      </c>
      <c r="L24" s="4">
        <f t="shared" si="0"/>
        <v>9.4664037101435422E-6</v>
      </c>
      <c r="M24" s="4">
        <f t="shared" si="0"/>
        <v>1.1349067543870339E-3</v>
      </c>
      <c r="N24" s="4">
        <f t="shared" si="0"/>
        <v>3.5629943644732959E-2</v>
      </c>
      <c r="O24" s="4">
        <f t="shared" si="0"/>
        <v>3.1552779156824874E-5</v>
      </c>
      <c r="P24" s="4">
        <f t="shared" si="0"/>
        <v>8.4323523429087055E-3</v>
      </c>
      <c r="Q24" s="4">
        <f t="shared" si="0"/>
        <v>2.0921434195558409E-4</v>
      </c>
      <c r="R24" s="4">
        <f t="shared" si="0"/>
        <v>5.4712475826249171E-4</v>
      </c>
      <c r="S24" s="4">
        <f t="shared" si="0"/>
        <v>2.4658429084613831E-5</v>
      </c>
    </row>
    <row r="25" spans="1:19" x14ac:dyDescent="0.2">
      <c r="A25">
        <v>17</v>
      </c>
      <c r="B25">
        <f t="shared" si="4"/>
        <v>-3.8400000000000034</v>
      </c>
      <c r="C25">
        <f t="shared" si="1"/>
        <v>137.27999999999997</v>
      </c>
      <c r="D25" s="8">
        <f>EXP(SUMPRODUCT(LN($F25:$S25),AlturaTRI!$C$24:$P$24)+SUMPRODUCT(LN(1-$F25:$S25),1-AlturaTRI!$C$24:$P$24))</f>
        <v>3.2586342250548725E-2</v>
      </c>
      <c r="E25">
        <f t="shared" si="2"/>
        <v>1.1504657788840633E-4</v>
      </c>
      <c r="F25" s="4">
        <f t="shared" si="3"/>
        <v>7.1602431545713982E-2</v>
      </c>
      <c r="G25" s="4">
        <f t="shared" si="3"/>
        <v>3.5042066895536383E-3</v>
      </c>
      <c r="H25" s="4">
        <f t="shared" si="3"/>
        <v>9.0657566482947496E-4</v>
      </c>
      <c r="I25" s="4">
        <f t="shared" si="3"/>
        <v>1.0182035568132941E-2</v>
      </c>
      <c r="J25" s="4">
        <f t="shared" si="3"/>
        <v>6.0406399350516425E-5</v>
      </c>
      <c r="K25" s="4">
        <f t="shared" si="3"/>
        <v>2.6420517340218583E-4</v>
      </c>
      <c r="L25" s="4">
        <f t="shared" si="3"/>
        <v>9.7653097094857208E-6</v>
      </c>
      <c r="M25" s="4">
        <f t="shared" si="3"/>
        <v>1.1465913471058215E-3</v>
      </c>
      <c r="N25" s="4">
        <f t="shared" si="3"/>
        <v>3.6006933018337968E-2</v>
      </c>
      <c r="O25" s="4">
        <f t="shared" si="3"/>
        <v>3.2403207733936337E-5</v>
      </c>
      <c r="P25" s="4">
        <f t="shared" si="3"/>
        <v>8.5259468329053241E-3</v>
      </c>
      <c r="Q25" s="4">
        <f t="shared" si="3"/>
        <v>2.1356324882235294E-4</v>
      </c>
      <c r="R25" s="4">
        <f t="shared" si="3"/>
        <v>5.5588858363110074E-4</v>
      </c>
      <c r="S25" s="4">
        <f t="shared" si="3"/>
        <v>2.525741292271183E-5</v>
      </c>
    </row>
    <row r="26" spans="1:19" x14ac:dyDescent="0.2">
      <c r="A26">
        <v>18</v>
      </c>
      <c r="B26">
        <f t="shared" si="4"/>
        <v>-3.8300000000000036</v>
      </c>
      <c r="C26">
        <f t="shared" si="1"/>
        <v>137.35999999999996</v>
      </c>
      <c r="D26" s="8">
        <f>EXP(SUMPRODUCT(LN($F26:$S26),AlturaTRI!$C$24:$P$24)+SUMPRODUCT(LN(1-$F26:$S26),1-AlturaTRI!$C$24:$P$24))</f>
        <v>3.2911032452560746E-2</v>
      </c>
      <c r="E26">
        <f t="shared" si="2"/>
        <v>1.1954430687464785E-4</v>
      </c>
      <c r="F26" s="4">
        <f t="shared" si="3"/>
        <v>7.191470870393514E-2</v>
      </c>
      <c r="G26" s="4">
        <f t="shared" si="3"/>
        <v>3.5429862373193783E-3</v>
      </c>
      <c r="H26" s="4">
        <f t="shared" si="3"/>
        <v>9.1898965967145856E-4</v>
      </c>
      <c r="I26" s="4">
        <f t="shared" si="3"/>
        <v>1.0271702205085782E-2</v>
      </c>
      <c r="J26" s="4">
        <f t="shared" si="3"/>
        <v>6.1589534746823369E-5</v>
      </c>
      <c r="K26" s="4">
        <f t="shared" si="3"/>
        <v>2.6854847261939242E-4</v>
      </c>
      <c r="L26" s="4">
        <f t="shared" si="3"/>
        <v>1.007365370652391E-5</v>
      </c>
      <c r="M26" s="4">
        <f t="shared" si="3"/>
        <v>1.1583961006847862E-3</v>
      </c>
      <c r="N26" s="4">
        <f t="shared" si="3"/>
        <v>3.6387760693176278E-2</v>
      </c>
      <c r="O26" s="4">
        <f t="shared" si="3"/>
        <v>3.3276556786415474E-5</v>
      </c>
      <c r="P26" s="4">
        <f t="shared" si="3"/>
        <v>8.6205711388332613E-3</v>
      </c>
      <c r="Q26" s="4">
        <f t="shared" si="3"/>
        <v>2.1800253604649223E-4</v>
      </c>
      <c r="R26" s="4">
        <f t="shared" si="3"/>
        <v>5.6479270832173454E-4</v>
      </c>
      <c r="S26" s="4">
        <f t="shared" si="3"/>
        <v>2.5870946445009985E-5</v>
      </c>
    </row>
    <row r="27" spans="1:19" x14ac:dyDescent="0.2">
      <c r="A27">
        <v>19</v>
      </c>
      <c r="B27">
        <f t="shared" si="4"/>
        <v>-3.8200000000000038</v>
      </c>
      <c r="C27">
        <f t="shared" si="1"/>
        <v>137.43999999999997</v>
      </c>
      <c r="D27" s="8">
        <f>EXP(SUMPRODUCT(LN($F27:$S27),AlturaTRI!$C$24:$P$24)+SUMPRODUCT(LN(1-$F27:$S27),1-AlturaTRI!$C$24:$P$24))</f>
        <v>3.3238671931323314E-2</v>
      </c>
      <c r="E27">
        <f t="shared" si="2"/>
        <v>1.2420545274559769E-4</v>
      </c>
      <c r="F27" s="4">
        <f t="shared" si="3"/>
        <v>7.2228241829468576E-2</v>
      </c>
      <c r="G27" s="4">
        <f t="shared" si="3"/>
        <v>3.582193398927667E-3</v>
      </c>
      <c r="H27" s="4">
        <f t="shared" si="3"/>
        <v>9.3157348432621725E-4</v>
      </c>
      <c r="I27" s="4">
        <f t="shared" si="3"/>
        <v>1.0362150211925367E-2</v>
      </c>
      <c r="J27" s="4">
        <f t="shared" si="3"/>
        <v>6.2795841884428135E-5</v>
      </c>
      <c r="K27" s="4">
        <f t="shared" si="3"/>
        <v>2.7296315233699538E-4</v>
      </c>
      <c r="L27" s="4">
        <f t="shared" si="3"/>
        <v>1.0391733701223577E-5</v>
      </c>
      <c r="M27" s="4">
        <f t="shared" si="3"/>
        <v>1.1703222479348381E-3</v>
      </c>
      <c r="N27" s="4">
        <f t="shared" si="3"/>
        <v>3.6772462550155746E-2</v>
      </c>
      <c r="O27" s="4">
        <f t="shared" si="3"/>
        <v>3.4173444017814371E-5</v>
      </c>
      <c r="P27" s="4">
        <f t="shared" si="3"/>
        <v>8.7162363901542184E-3</v>
      </c>
      <c r="Q27" s="4">
        <f t="shared" si="3"/>
        <v>2.2253408111317185E-4</v>
      </c>
      <c r="R27" s="4">
        <f t="shared" si="3"/>
        <v>5.7383937581244934E-4</v>
      </c>
      <c r="S27" s="4">
        <f t="shared" si="3"/>
        <v>2.6499383053736559E-5</v>
      </c>
    </row>
    <row r="28" spans="1:19" x14ac:dyDescent="0.2">
      <c r="A28">
        <v>20</v>
      </c>
      <c r="B28">
        <f t="shared" si="4"/>
        <v>-3.8100000000000041</v>
      </c>
      <c r="C28">
        <f t="shared" si="1"/>
        <v>137.51999999999998</v>
      </c>
      <c r="D28" s="8">
        <f>EXP(SUMPRODUCT(LN($F28:$S28),AlturaTRI!$C$24:$P$24)+SUMPRODUCT(LN(1-$F28:$S28),1-AlturaTRI!$C$24:$P$24))</f>
        <v>3.3569281614978339E-2</v>
      </c>
      <c r="E28">
        <f t="shared" si="2"/>
        <v>1.2903543692462929E-4</v>
      </c>
      <c r="F28" s="4">
        <f t="shared" si="3"/>
        <v>7.2543035048332621E-2</v>
      </c>
      <c r="G28" s="4">
        <f t="shared" si="3"/>
        <v>3.6218328552546277E-3</v>
      </c>
      <c r="H28" s="4">
        <f t="shared" si="3"/>
        <v>9.443294577822837E-4</v>
      </c>
      <c r="I28" s="4">
        <f t="shared" si="3"/>
        <v>1.0453386251434936E-2</v>
      </c>
      <c r="J28" s="4">
        <f t="shared" si="3"/>
        <v>6.4025774524996206E-5</v>
      </c>
      <c r="K28" s="4">
        <f t="shared" si="3"/>
        <v>2.7745038502064476E-4</v>
      </c>
      <c r="L28" s="4">
        <f t="shared" si="3"/>
        <v>1.0719857102355928E-5</v>
      </c>
      <c r="M28" s="4">
        <f t="shared" si="3"/>
        <v>1.182371034255365E-3</v>
      </c>
      <c r="N28" s="4">
        <f t="shared" si="3"/>
        <v>3.7161074737582185E-2</v>
      </c>
      <c r="O28" s="4">
        <f t="shared" si="3"/>
        <v>3.5094503776431696E-5</v>
      </c>
      <c r="P28" s="4">
        <f t="shared" si="3"/>
        <v>8.8129538321110694E-3</v>
      </c>
      <c r="Q28" s="4">
        <f t="shared" si="3"/>
        <v>2.2715980047407103E-4</v>
      </c>
      <c r="R28" s="4">
        <f t="shared" si="3"/>
        <v>5.8303086537326654E-4</v>
      </c>
      <c r="S28" s="4">
        <f t="shared" si="3"/>
        <v>2.7143084734116402E-5</v>
      </c>
    </row>
    <row r="29" spans="1:19" x14ac:dyDescent="0.2">
      <c r="A29">
        <v>21</v>
      </c>
      <c r="B29">
        <f t="shared" si="4"/>
        <v>-3.8000000000000043</v>
      </c>
      <c r="C29">
        <f t="shared" si="1"/>
        <v>137.59999999999997</v>
      </c>
      <c r="D29" s="8">
        <f>EXP(SUMPRODUCT(LN($F29:$S29),AlturaTRI!$C$24:$P$24)+SUMPRODUCT(LN(1-$F29:$S29),1-AlturaTRI!$C$24:$P$24))</f>
        <v>3.3902882451951374E-2</v>
      </c>
      <c r="E29">
        <f t="shared" si="2"/>
        <v>1.340398403062039E-4</v>
      </c>
      <c r="F29" s="4">
        <f t="shared" si="3"/>
        <v>7.285909249197009E-2</v>
      </c>
      <c r="G29" s="4">
        <f t="shared" si="3"/>
        <v>3.6619093376516957E-3</v>
      </c>
      <c r="H29" s="4">
        <f t="shared" si="3"/>
        <v>9.5725993057296506E-4</v>
      </c>
      <c r="I29" s="4">
        <f t="shared" si="3"/>
        <v>1.0545417040626039E-2</v>
      </c>
      <c r="J29" s="4">
        <f t="shared" si="3"/>
        <v>6.5279795313724325E-5</v>
      </c>
      <c r="K29" s="4">
        <f t="shared" si="3"/>
        <v>2.8201136237299037E-4</v>
      </c>
      <c r="L29" s="4">
        <f t="shared" si="3"/>
        <v>1.1058341024538766E-5</v>
      </c>
      <c r="M29" s="4">
        <f t="shared" si="3"/>
        <v>1.1945437177615322E-3</v>
      </c>
      <c r="N29" s="4">
        <f t="shared" si="3"/>
        <v>3.7553633671660501E-2</v>
      </c>
      <c r="O29" s="4">
        <f t="shared" si="3"/>
        <v>3.6040387503700095E-5</v>
      </c>
      <c r="P29" s="4">
        <f t="shared" si="3"/>
        <v>8.9107348268314679E-3</v>
      </c>
      <c r="Q29" s="4">
        <f t="shared" si="3"/>
        <v>2.3188165035465468E-4</v>
      </c>
      <c r="R29" s="4">
        <f t="shared" si="3"/>
        <v>5.9236949263451817E-4</v>
      </c>
      <c r="S29" s="4">
        <f t="shared" si="3"/>
        <v>2.7802422262779697E-5</v>
      </c>
    </row>
    <row r="30" spans="1:19" x14ac:dyDescent="0.2">
      <c r="A30">
        <v>22</v>
      </c>
      <c r="B30">
        <f t="shared" si="4"/>
        <v>-3.7900000000000045</v>
      </c>
      <c r="C30">
        <f t="shared" si="1"/>
        <v>137.67999999999995</v>
      </c>
      <c r="D30" s="8">
        <f>EXP(SUMPRODUCT(LN($F30:$S30),AlturaTRI!$C$24:$P$24)+SUMPRODUCT(LN(1-$F30:$S30),1-AlturaTRI!$C$24:$P$24))</f>
        <v>3.4239495407509472E-2</v>
      </c>
      <c r="E30">
        <f t="shared" si="2"/>
        <v>1.3922440718170756E-4</v>
      </c>
      <c r="F30" s="4">
        <f t="shared" si="3"/>
        <v>7.3176418297176291E-2</v>
      </c>
      <c r="G30" s="4">
        <f t="shared" si="3"/>
        <v>3.702427628472847E-3</v>
      </c>
      <c r="H30" s="4">
        <f t="shared" si="3"/>
        <v>9.7036728520211613E-4</v>
      </c>
      <c r="I30" s="4">
        <f t="shared" si="3"/>
        <v>1.0638249351133965E-2</v>
      </c>
      <c r="J30" s="4">
        <f t="shared" si="3"/>
        <v>6.655837595316783E-5</v>
      </c>
      <c r="K30" s="4">
        <f t="shared" si="3"/>
        <v>2.8664729564860061E-4</v>
      </c>
      <c r="L30" s="4">
        <f t="shared" si="3"/>
        <v>1.140751259465329E-5</v>
      </c>
      <c r="M30" s="4">
        <f t="shared" si="3"/>
        <v>1.2068415694128551E-3</v>
      </c>
      <c r="N30" s="4">
        <f t="shared" si="3"/>
        <v>3.7950176036958494E-2</v>
      </c>
      <c r="O30" s="4">
        <f t="shared" si="3"/>
        <v>3.701176419464651E-5</v>
      </c>
      <c r="P30" s="4">
        <f t="shared" si="3"/>
        <v>9.0095908544397772E-3</v>
      </c>
      <c r="Q30" s="4">
        <f t="shared" si="3"/>
        <v>2.3670162757811022E-4</v>
      </c>
      <c r="R30" s="4">
        <f t="shared" si="3"/>
        <v>6.0185761016413018E-4</v>
      </c>
      <c r="S30" s="4">
        <f t="shared" si="3"/>
        <v>2.8477775421228585E-5</v>
      </c>
    </row>
    <row r="31" spans="1:19" x14ac:dyDescent="0.2">
      <c r="A31">
        <v>23</v>
      </c>
      <c r="B31">
        <f t="shared" si="4"/>
        <v>-3.7800000000000047</v>
      </c>
      <c r="C31">
        <f t="shared" si="1"/>
        <v>137.75999999999996</v>
      </c>
      <c r="D31" s="8">
        <f>EXP(SUMPRODUCT(LN($F31:$S31),AlturaTRI!$C$24:$P$24)+SUMPRODUCT(LN(1-$F31:$S31),1-AlturaTRI!$C$24:$P$24))</f>
        <v>3.4579141460223055E-2</v>
      </c>
      <c r="E31">
        <f t="shared" si="2"/>
        <v>1.4459504923447221E-4</v>
      </c>
      <c r="F31" s="4">
        <f t="shared" si="3"/>
        <v>7.3495016606026226E-2</v>
      </c>
      <c r="G31" s="4">
        <f t="shared" si="3"/>
        <v>3.7433925616070082E-3</v>
      </c>
      <c r="H31" s="4">
        <f t="shared" si="3"/>
        <v>9.8365393657556723E-4</v>
      </c>
      <c r="I31" s="4">
        <f t="shared" si="3"/>
        <v>1.073189000961508E-2</v>
      </c>
      <c r="J31" s="4">
        <f t="shared" si="3"/>
        <v>6.7861997380466404E-5</v>
      </c>
      <c r="K31" s="4">
        <f t="shared" si="3"/>
        <v>2.9135941597400875E-4</v>
      </c>
      <c r="L31" s="4">
        <f t="shared" si="3"/>
        <v>1.1767709267933039E-5</v>
      </c>
      <c r="M31" s="4">
        <f t="shared" si="3"/>
        <v>1.2192658731430385E-3</v>
      </c>
      <c r="N31" s="4">
        <f t="shared" si="3"/>
        <v>3.8350738786832192E-2</v>
      </c>
      <c r="O31" s="4">
        <f t="shared" si="3"/>
        <v>3.8009320870748972E-5</v>
      </c>
      <c r="P31" s="4">
        <f t="shared" si="3"/>
        <v>9.1095335141771153E-3</v>
      </c>
      <c r="Q31" s="4">
        <f t="shared" si="3"/>
        <v>2.4162177040628949E-4</v>
      </c>
      <c r="R31" s="4">
        <f t="shared" si="3"/>
        <v>6.1149760805398327E-4</v>
      </c>
      <c r="S31" s="4">
        <f t="shared" si="3"/>
        <v>2.9169533214484662E-5</v>
      </c>
    </row>
    <row r="32" spans="1:19" x14ac:dyDescent="0.2">
      <c r="A32">
        <v>24</v>
      </c>
      <c r="B32">
        <f t="shared" si="4"/>
        <v>-3.7700000000000049</v>
      </c>
      <c r="C32">
        <f t="shared" si="1"/>
        <v>137.83999999999997</v>
      </c>
      <c r="D32" s="8">
        <f>EXP(SUMPRODUCT(LN($F32:$S32),AlturaTRI!$C$24:$P$24)+SUMPRODUCT(LN(1-$F32:$S32),1-AlturaTRI!$C$24:$P$24))</f>
        <v>3.492184159833004E-2</v>
      </c>
      <c r="E32">
        <f t="shared" si="2"/>
        <v>1.5015784960422534E-4</v>
      </c>
      <c r="F32" s="4">
        <f t="shared" si="3"/>
        <v>7.3814891565800775E-2</v>
      </c>
      <c r="G32" s="4">
        <f t="shared" si="3"/>
        <v>3.784809023015603E-3</v>
      </c>
      <c r="H32" s="4">
        <f t="shared" si="3"/>
        <v>9.9712233243828244E-4</v>
      </c>
      <c r="I32" s="4">
        <f t="shared" si="3"/>
        <v>1.0826345898146362E-2</v>
      </c>
      <c r="J32" s="4">
        <f t="shared" si="3"/>
        <v>6.9191149948032691E-5</v>
      </c>
      <c r="K32" s="4">
        <f t="shared" si="3"/>
        <v>2.9614897467297757E-4</v>
      </c>
      <c r="L32" s="4">
        <f t="shared" si="3"/>
        <v>1.2139279154030006E-5</v>
      </c>
      <c r="M32" s="4">
        <f t="shared" si="3"/>
        <v>1.2318179259911031E-3</v>
      </c>
      <c r="N32" s="4">
        <f t="shared" si="3"/>
        <v>3.8755359143811695E-2</v>
      </c>
      <c r="O32" s="4">
        <f t="shared" si="3"/>
        <v>3.9033763065523654E-5</v>
      </c>
      <c r="P32" s="4">
        <f t="shared" si="3"/>
        <v>9.2105745255296918E-3</v>
      </c>
      <c r="Q32" s="4">
        <f t="shared" si="3"/>
        <v>2.466441593980029E-4</v>
      </c>
      <c r="R32" s="4">
        <f t="shared" si="3"/>
        <v>6.2129191451548867E-4</v>
      </c>
      <c r="S32" s="4">
        <f t="shared" si="3"/>
        <v>2.9878094095043576E-5</v>
      </c>
    </row>
    <row r="33" spans="1:19" x14ac:dyDescent="0.2">
      <c r="A33">
        <v>25</v>
      </c>
      <c r="B33">
        <f t="shared" si="4"/>
        <v>-3.7600000000000051</v>
      </c>
      <c r="C33">
        <f t="shared" si="1"/>
        <v>137.91999999999996</v>
      </c>
      <c r="D33" s="8">
        <f>EXP(SUMPRODUCT(LN($F33:$S33),AlturaTRI!$C$24:$P$24)+SUMPRODUCT(LN(1-$F33:$S33),1-AlturaTRI!$C$24:$P$24))</f>
        <v>3.526761681600054E-2</v>
      </c>
      <c r="E33">
        <f t="shared" si="2"/>
        <v>1.5591906702116639E-4</v>
      </c>
      <c r="F33" s="4">
        <f t="shared" si="3"/>
        <v>7.4136047328912255E-2</v>
      </c>
      <c r="G33" s="4">
        <f t="shared" si="3"/>
        <v>3.8266819512752992E-3</v>
      </c>
      <c r="H33" s="4">
        <f t="shared" si="3"/>
        <v>1.0107749538173147E-3</v>
      </c>
      <c r="I33" s="4">
        <f t="shared" si="3"/>
        <v>1.0921623954626796E-2</v>
      </c>
      <c r="J33" s="4">
        <f t="shared" si="3"/>
        <v>7.0546333607773566E-5</v>
      </c>
      <c r="K33" s="4">
        <f t="shared" si="3"/>
        <v>3.0101724359706352E-4</v>
      </c>
      <c r="L33" s="4">
        <f t="shared" si="3"/>
        <v>1.2522581353372509E-5</v>
      </c>
      <c r="M33" s="4">
        <f t="shared" si="3"/>
        <v>1.2444990382338146E-3</v>
      </c>
      <c r="N33" s="4">
        <f t="shared" si="3"/>
        <v>3.9164074599946419E-2</v>
      </c>
      <c r="O33" s="4">
        <f t="shared" si="3"/>
        <v>4.0085815323184495E-5</v>
      </c>
      <c r="P33" s="4">
        <f t="shared" si="3"/>
        <v>9.3127257293653901E-3</v>
      </c>
      <c r="Q33" s="4">
        <f t="shared" si="3"/>
        <v>2.5177091828502334E-4</v>
      </c>
      <c r="R33" s="4">
        <f t="shared" si="3"/>
        <v>6.3124299648452268E-4</v>
      </c>
      <c r="S33" s="4">
        <f t="shared" si="3"/>
        <v>3.0603866192264357E-5</v>
      </c>
    </row>
    <row r="34" spans="1:19" x14ac:dyDescent="0.2">
      <c r="A34">
        <v>26</v>
      </c>
      <c r="B34">
        <f t="shared" si="4"/>
        <v>-3.7500000000000053</v>
      </c>
      <c r="C34">
        <f t="shared" si="1"/>
        <v>137.99999999999994</v>
      </c>
      <c r="D34" s="8">
        <f>EXP(SUMPRODUCT(LN($F34:$S34),AlturaTRI!$C$24:$P$24)+SUMPRODUCT(LN(1-$F34:$S34),1-AlturaTRI!$C$24:$P$24))</f>
        <v>3.5616488109500272E-2</v>
      </c>
      <c r="E34">
        <f t="shared" si="2"/>
        <v>1.6188514000982745E-4</v>
      </c>
      <c r="F34" s="4">
        <f t="shared" si="3"/>
        <v>7.4458488052828883E-2</v>
      </c>
      <c r="G34" s="4">
        <f t="shared" si="3"/>
        <v>3.8690163381260453E-3</v>
      </c>
      <c r="H34" s="4">
        <f t="shared" si="3"/>
        <v>1.024614315470641E-3</v>
      </c>
      <c r="I34" s="4">
        <f t="shared" si="3"/>
        <v>1.1017731173180979E-2</v>
      </c>
      <c r="J34" s="4">
        <f t="shared" si="3"/>
        <v>7.1928058098912135E-5</v>
      </c>
      <c r="K34" s="4">
        <f t="shared" si="3"/>
        <v>3.059655154615601E-4</v>
      </c>
      <c r="L34" s="4">
        <f t="shared" si="3"/>
        <v>1.2917986304139981E-5</v>
      </c>
      <c r="M34" s="4">
        <f t="shared" si="3"/>
        <v>1.2573105335194137E-3</v>
      </c>
      <c r="N34" s="4">
        <f t="shared" si="3"/>
        <v>3.957692291710873E-2</v>
      </c>
      <c r="O34" s="4">
        <f t="shared" si="3"/>
        <v>4.1166221710726796E-5</v>
      </c>
      <c r="P34" s="4">
        <f t="shared" si="3"/>
        <v>9.4159990890784837E-3</v>
      </c>
      <c r="Q34" s="4">
        <f t="shared" si="3"/>
        <v>2.5700421486615636E-4</v>
      </c>
      <c r="R34" s="4">
        <f t="shared" si="3"/>
        <v>6.4135336023586219E-4</v>
      </c>
      <c r="S34" s="4">
        <f t="shared" si="3"/>
        <v>3.1347267547325782E-5</v>
      </c>
    </row>
    <row r="35" spans="1:19" x14ac:dyDescent="0.2">
      <c r="A35">
        <v>27</v>
      </c>
      <c r="B35">
        <f t="shared" si="4"/>
        <v>-3.7400000000000055</v>
      </c>
      <c r="C35">
        <f t="shared" si="1"/>
        <v>138.07999999999996</v>
      </c>
      <c r="D35" s="8">
        <f>EXP(SUMPRODUCT(LN($F35:$S35),AlturaTRI!$C$24:$P$24)+SUMPRODUCT(LN(1-$F35:$S35),1-AlturaTRI!$C$24:$P$24))</f>
        <v>3.5968476473250466E-2</v>
      </c>
      <c r="E35">
        <f t="shared" si="2"/>
        <v>1.6806269116283364E-4</v>
      </c>
      <c r="F35" s="4">
        <f t="shared" si="3"/>
        <v>7.4782217899998421E-2</v>
      </c>
      <c r="G35" s="4">
        <f t="shared" si="3"/>
        <v>3.9118172290243418E-3</v>
      </c>
      <c r="H35" s="4">
        <f t="shared" si="3"/>
        <v>1.0386429663419422E-3</v>
      </c>
      <c r="I35" s="4">
        <f t="shared" si="3"/>
        <v>1.1114674604564556E-2</v>
      </c>
      <c r="J35" s="4">
        <f t="shared" si="3"/>
        <v>7.3336843139478987E-5</v>
      </c>
      <c r="K35" s="4">
        <f t="shared" si="3"/>
        <v>3.109951041869175E-4</v>
      </c>
      <c r="L35" s="4">
        <f t="shared" si="3"/>
        <v>1.3325876140189384E-5</v>
      </c>
      <c r="M35" s="4">
        <f t="shared" si="3"/>
        <v>1.2702537490026774E-3</v>
      </c>
      <c r="N35" s="4">
        <f t="shared" si="3"/>
        <v>3.999394212725469E-2</v>
      </c>
      <c r="O35" s="4">
        <f t="shared" si="3"/>
        <v>4.2275746343795764E-5</v>
      </c>
      <c r="P35" s="4">
        <f t="shared" si="3"/>
        <v>9.5204066917426999E-3</v>
      </c>
      <c r="Q35" s="4">
        <f t="shared" si="3"/>
        <v>2.6234626191975449E-4</v>
      </c>
      <c r="R35" s="4">
        <f t="shared" si="3"/>
        <v>6.5162555200726951E-4</v>
      </c>
      <c r="S35" s="4">
        <f t="shared" si="3"/>
        <v>3.2108726353885226E-5</v>
      </c>
    </row>
    <row r="36" spans="1:19" x14ac:dyDescent="0.2">
      <c r="A36">
        <v>28</v>
      </c>
      <c r="B36">
        <f t="shared" si="4"/>
        <v>-3.7300000000000058</v>
      </c>
      <c r="C36">
        <f t="shared" si="1"/>
        <v>138.15999999999997</v>
      </c>
      <c r="D36" s="8">
        <f>EXP(SUMPRODUCT(LN($F36:$S36),AlturaTRI!$C$24:$P$24)+SUMPRODUCT(LN(1-$F36:$S36),1-AlturaTRI!$C$24:$P$24))</f>
        <v>3.6323602895783312E-2</v>
      </c>
      <c r="E36">
        <f t="shared" si="2"/>
        <v>1.7445853148463202E-4</v>
      </c>
      <c r="F36" s="4">
        <f t="shared" si="3"/>
        <v>7.5107241037771083E-2</v>
      </c>
      <c r="G36" s="4">
        <f t="shared" si="3"/>
        <v>3.9550897237019024E-3</v>
      </c>
      <c r="H36" s="4">
        <f t="shared" si="3"/>
        <v>1.052863490021416E-3</v>
      </c>
      <c r="I36" s="4">
        <f t="shared" si="3"/>
        <v>1.1212461356571854E-2</v>
      </c>
      <c r="J36" s="4">
        <f t="shared" si="3"/>
        <v>7.4773218621547295E-5</v>
      </c>
      <c r="K36" s="4">
        <f t="shared" si="3"/>
        <v>3.1610734524571839E-4</v>
      </c>
      <c r="L36" s="4">
        <f t="shared" si="3"/>
        <v>1.3746645060278659E-5</v>
      </c>
      <c r="M36" s="4">
        <f t="shared" si="3"/>
        <v>1.2833300354813117E-3</v>
      </c>
      <c r="N36" s="4">
        <f t="shared" si="3"/>
        <v>4.0415170532641043E-2</v>
      </c>
      <c r="O36" s="4">
        <f t="shared" si="3"/>
        <v>4.3415173926710555E-5</v>
      </c>
      <c r="P36" s="4">
        <f t="shared" si="3"/>
        <v>9.6259607492724004E-3</v>
      </c>
      <c r="Q36" s="4">
        <f t="shared" si="3"/>
        <v>2.6779931813504607E-4</v>
      </c>
      <c r="R36" s="4">
        <f t="shared" si="3"/>
        <v>6.6206215863337092E-4</v>
      </c>
      <c r="S36" s="4">
        <f t="shared" si="3"/>
        <v>3.2888681204577265E-5</v>
      </c>
    </row>
    <row r="37" spans="1:19" x14ac:dyDescent="0.2">
      <c r="A37">
        <v>29</v>
      </c>
      <c r="B37">
        <f t="shared" si="4"/>
        <v>-3.720000000000006</v>
      </c>
      <c r="C37">
        <f t="shared" si="1"/>
        <v>138.23999999999995</v>
      </c>
      <c r="D37" s="8">
        <f>EXP(SUMPRODUCT(LN($F37:$S37),AlturaTRI!$C$24:$P$24)+SUMPRODUCT(LN(1-$F37:$S37),1-AlturaTRI!$C$24:$P$24))</f>
        <v>3.6681888355589831E-2</v>
      </c>
      <c r="E37">
        <f t="shared" si="2"/>
        <v>1.8107966480520972E-4</v>
      </c>
      <c r="F37" s="4">
        <f t="shared" si="3"/>
        <v>7.5433561638321364E-2</v>
      </c>
      <c r="G37" s="4">
        <f t="shared" si="3"/>
        <v>3.9988389767296332E-3</v>
      </c>
      <c r="H37" s="4">
        <f t="shared" si="3"/>
        <v>1.0672785052126875E-3</v>
      </c>
      <c r="I37" s="4">
        <f t="shared" si="3"/>
        <v>1.1311098594445339E-2</v>
      </c>
      <c r="J37" s="4">
        <f t="shared" si="3"/>
        <v>7.6237724810282169E-5</v>
      </c>
      <c r="K37" s="4">
        <f t="shared" si="3"/>
        <v>3.2130359601530622E-4</v>
      </c>
      <c r="L37" s="4">
        <f t="shared" si="3"/>
        <v>1.4180699708943958E-5</v>
      </c>
      <c r="M37" s="4">
        <f t="shared" si="3"/>
        <v>1.2965407575336915E-3</v>
      </c>
      <c r="N37" s="4">
        <f t="shared" si="3"/>
        <v>4.0840646705997019E-2</v>
      </c>
      <c r="O37" s="4">
        <f t="shared" si="3"/>
        <v>4.4585310307024373E-5</v>
      </c>
      <c r="P37" s="4">
        <f t="shared" si="3"/>
        <v>9.7326735995920417E-3</v>
      </c>
      <c r="Q37" s="4">
        <f t="shared" si="3"/>
        <v>2.7336568906266914E-4</v>
      </c>
      <c r="R37" s="4">
        <f t="shared" si="3"/>
        <v>6.7266580818948465E-4</v>
      </c>
      <c r="S37" s="4">
        <f t="shared" si="3"/>
        <v>3.3687581343494127E-5</v>
      </c>
    </row>
    <row r="38" spans="1:19" x14ac:dyDescent="0.2">
      <c r="A38">
        <v>30</v>
      </c>
      <c r="B38">
        <f t="shared" si="4"/>
        <v>-3.7100000000000062</v>
      </c>
      <c r="C38">
        <f t="shared" si="1"/>
        <v>138.31999999999994</v>
      </c>
      <c r="D38" s="8">
        <f>EXP(SUMPRODUCT(LN($F38:$S38),AlturaTRI!$C$24:$P$24)+SUMPRODUCT(LN(1-$F38:$S38),1-AlturaTRI!$C$24:$P$24))</f>
        <v>3.7043353816859477E-2</v>
      </c>
      <c r="E38">
        <f t="shared" si="2"/>
        <v>1.8793329226377464E-4</v>
      </c>
      <c r="F38" s="4">
        <f t="shared" si="3"/>
        <v>7.5761183878569005E-2</v>
      </c>
      <c r="G38" s="4">
        <f t="shared" si="3"/>
        <v>4.043070198087079E-3</v>
      </c>
      <c r="H38" s="4">
        <f t="shared" si="3"/>
        <v>1.0818906662059045E-3</v>
      </c>
      <c r="I38" s="4">
        <f t="shared" si="3"/>
        <v>1.1410593541287227E-2</v>
      </c>
      <c r="J38" s="4">
        <f t="shared" si="3"/>
        <v>7.7730912546880593E-5</v>
      </c>
      <c r="K38" s="4">
        <f t="shared" si="3"/>
        <v>3.2658523613614737E-4</v>
      </c>
      <c r="L38" s="4">
        <f t="shared" si="3"/>
        <v>1.4628459569398183E-5</v>
      </c>
      <c r="M38" s="4">
        <f t="shared" si="3"/>
        <v>1.3098872936579617E-3</v>
      </c>
      <c r="N38" s="4">
        <f t="shared" si="3"/>
        <v>4.1270409490650056E-2</v>
      </c>
      <c r="O38" s="4">
        <f t="shared" si="3"/>
        <v>4.578698304501142E-5</v>
      </c>
      <c r="P38" s="4">
        <f t="shared" si="3"/>
        <v>9.8405577078138559E-3</v>
      </c>
      <c r="Q38" s="4">
        <f t="shared" si="3"/>
        <v>2.7904772808479416E-4</v>
      </c>
      <c r="R38" s="4">
        <f t="shared" si="3"/>
        <v>6.8343917064554586E-4</v>
      </c>
      <c r="S38" s="4">
        <f t="shared" si="3"/>
        <v>3.4505886924793444E-5</v>
      </c>
    </row>
    <row r="39" spans="1:19" x14ac:dyDescent="0.2">
      <c r="A39">
        <v>31</v>
      </c>
      <c r="B39">
        <f t="shared" si="4"/>
        <v>-3.7000000000000064</v>
      </c>
      <c r="C39">
        <f t="shared" si="1"/>
        <v>138.39999999999995</v>
      </c>
      <c r="D39" s="8">
        <f>EXP(SUMPRODUCT(LN($F39:$S39),AlturaTRI!$C$24:$P$24)+SUMPRODUCT(LN(1-$F39:$S39),1-AlturaTRI!$C$24:$P$24))</f>
        <v>3.7408020225108474E-2</v>
      </c>
      <c r="E39">
        <f t="shared" si="2"/>
        <v>1.9502681686232005E-4</v>
      </c>
      <c r="F39" s="4">
        <f t="shared" si="3"/>
        <v>7.6090111940099181E-2</v>
      </c>
      <c r="G39" s="4">
        <f t="shared" si="3"/>
        <v>4.0877886537372754E-3</v>
      </c>
      <c r="H39" s="4">
        <f t="shared" si="3"/>
        <v>1.0967026633570917E-3</v>
      </c>
      <c r="I39" s="4">
        <f t="shared" si="3"/>
        <v>1.1510953478472943E-2</v>
      </c>
      <c r="J39" s="4">
        <f t="shared" si="3"/>
        <v>7.9253343455475399E-5</v>
      </c>
      <c r="K39" s="4">
        <f t="shared" si="3"/>
        <v>3.3195366787603129E-4</v>
      </c>
      <c r="L39" s="4">
        <f t="shared" si="3"/>
        <v>1.5090357368829824E-5</v>
      </c>
      <c r="M39" s="4">
        <f t="shared" si="3"/>
        <v>1.3233710364125159E-3</v>
      </c>
      <c r="N39" s="4">
        <f t="shared" si="3"/>
        <v>4.1704498000604037E-2</v>
      </c>
      <c r="O39" s="4">
        <f t="shared" si="3"/>
        <v>4.7021041998481762E-5</v>
      </c>
      <c r="P39" s="4">
        <f t="shared" si="3"/>
        <v>9.9496256674236529E-3</v>
      </c>
      <c r="Q39" s="4">
        <f t="shared" si="3"/>
        <v>2.8484783740524684E-4</v>
      </c>
      <c r="R39" s="4">
        <f t="shared" si="3"/>
        <v>6.9438495853028654E-4</v>
      </c>
      <c r="S39" s="4">
        <f t="shared" si="3"/>
        <v>3.534406927758089E-5</v>
      </c>
    </row>
    <row r="40" spans="1:19" x14ac:dyDescent="0.2">
      <c r="A40">
        <v>32</v>
      </c>
      <c r="B40">
        <f t="shared" si="4"/>
        <v>-3.6900000000000066</v>
      </c>
      <c r="C40">
        <f t="shared" si="1"/>
        <v>138.47999999999996</v>
      </c>
      <c r="D40" s="8">
        <f>EXP(SUMPRODUCT(LN($F40:$S40),AlturaTRI!$C$24:$P$24)+SUMPRODUCT(LN(1-$F40:$S40),1-AlturaTRI!$C$24:$P$24))</f>
        <v>3.777590850269575E-2</v>
      </c>
      <c r="E40">
        <f t="shared" si="2"/>
        <v>2.0236784808894224E-4</v>
      </c>
      <c r="F40" s="4">
        <f t="shared" si="3"/>
        <v>7.6420350009081692E-2</v>
      </c>
      <c r="G40" s="4">
        <f t="shared" si="3"/>
        <v>4.1329996662071581E-3</v>
      </c>
      <c r="H40" s="4">
        <f t="shared" si="3"/>
        <v>1.1117172235738438E-3</v>
      </c>
      <c r="I40" s="4">
        <f t="shared" si="3"/>
        <v>1.1612185746066681E-2</v>
      </c>
      <c r="J40" s="4">
        <f t="shared" si="3"/>
        <v>8.0805590154083123E-5</v>
      </c>
      <c r="K40" s="4">
        <f t="shared" si="3"/>
        <v>3.3741031650019423E-4</v>
      </c>
      <c r="L40" s="4">
        <f t="shared" si="3"/>
        <v>1.5566839496493703E-5</v>
      </c>
      <c r="M40" s="4">
        <f t="shared" si="3"/>
        <v>1.3369933925578502E-3</v>
      </c>
      <c r="N40" s="4">
        <f t="shared" si="3"/>
        <v>4.2142951620569025E-2</v>
      </c>
      <c r="O40" s="4">
        <f t="shared" si="3"/>
        <v>4.8288359923336173E-5</v>
      </c>
      <c r="P40" s="4">
        <f t="shared" si="3"/>
        <v>1.0059890201474886E-2</v>
      </c>
      <c r="Q40" s="4">
        <f t="shared" si="3"/>
        <v>2.9076846906003154E-4</v>
      </c>
      <c r="R40" s="4">
        <f t="shared" si="3"/>
        <v>7.0550592760582542E-4</v>
      </c>
      <c r="S40" s="4">
        <f t="shared" si="3"/>
        <v>3.620261117722026E-5</v>
      </c>
    </row>
    <row r="41" spans="1:19" x14ac:dyDescent="0.2">
      <c r="A41">
        <v>33</v>
      </c>
      <c r="B41">
        <f t="shared" si="4"/>
        <v>-3.6800000000000068</v>
      </c>
      <c r="C41">
        <f t="shared" si="1"/>
        <v>138.55999999999995</v>
      </c>
      <c r="D41" s="8">
        <f>EXP(SUMPRODUCT(LN($F41:$S41),AlturaTRI!$C$24:$P$24)+SUMPRODUCT(LN(1-$F41:$S41),1-AlturaTRI!$C$24:$P$24))</f>
        <v>3.8147039544224146E-2</v>
      </c>
      <c r="E41">
        <f t="shared" si="2"/>
        <v>2.0996420661072458E-4</v>
      </c>
      <c r="F41" s="4">
        <f t="shared" si="3"/>
        <v>7.6751902276189221E-2</v>
      </c>
      <c r="G41" s="4">
        <f t="shared" si="3"/>
        <v>4.1787086151734475E-3</v>
      </c>
      <c r="H41" s="4">
        <f t="shared" si="3"/>
        <v>1.1269371108074413E-3</v>
      </c>
      <c r="I41" s="4">
        <f t="shared" si="3"/>
        <v>1.1714297743238795E-2</v>
      </c>
      <c r="J41" s="4">
        <f t="shared" si="3"/>
        <v>8.2388236469673579E-5</v>
      </c>
      <c r="K41" s="4">
        <f t="shared" si="3"/>
        <v>3.4295663064746697E-4</v>
      </c>
      <c r="L41" s="4">
        <f t="shared" si="3"/>
        <v>1.6058366434997035E-5</v>
      </c>
      <c r="M41" s="4">
        <f t="shared" si="3"/>
        <v>1.3507557831998267E-3</v>
      </c>
      <c r="N41" s="4">
        <f t="shared" si="3"/>
        <v>4.2585810005941208E-2</v>
      </c>
      <c r="O41" s="4">
        <f t="shared" si="3"/>
        <v>4.9589833090283989E-5</v>
      </c>
      <c r="P41" s="4">
        <f t="shared" si="3"/>
        <v>1.01713641637909E-2</v>
      </c>
      <c r="Q41" s="4">
        <f t="shared" si="3"/>
        <v>2.9681212594867421E-4</v>
      </c>
      <c r="R41" s="4">
        <f t="shared" si="3"/>
        <v>7.1680487755282959E-4</v>
      </c>
      <c r="S41" s="4">
        <f t="shared" si="3"/>
        <v>3.7082007123227337E-5</v>
      </c>
    </row>
    <row r="42" spans="1:19" x14ac:dyDescent="0.2">
      <c r="A42">
        <v>34</v>
      </c>
      <c r="B42">
        <f t="shared" si="4"/>
        <v>-3.670000000000007</v>
      </c>
      <c r="C42">
        <f t="shared" si="1"/>
        <v>138.63999999999993</v>
      </c>
      <c r="D42" s="8">
        <f>EXP(SUMPRODUCT(LN($F42:$S42),AlturaTRI!$C$24:$P$24)+SUMPRODUCT(LN(1-$F42:$S42),1-AlturaTRI!$C$24:$P$24))</f>
        <v>3.8521434211824648E-2</v>
      </c>
      <c r="E42">
        <f t="shared" si="2"/>
        <v>2.1782392903594563E-4</v>
      </c>
      <c r="F42" s="4">
        <f t="shared" si="3"/>
        <v>7.708477293651482E-2</v>
      </c>
      <c r="G42" s="4">
        <f t="shared" si="3"/>
        <v>4.2249209380541804E-3</v>
      </c>
      <c r="H42" s="4">
        <f t="shared" ref="G42:S61" si="5">1/(1+EXP(-H$2*($B42-H$3)))</f>
        <v>1.1423651265514638E-3</v>
      </c>
      <c r="I42" s="4">
        <f t="shared" si="5"/>
        <v>1.1817296928685305E-2</v>
      </c>
      <c r="J42" s="4">
        <f t="shared" si="5"/>
        <v>8.4001877657439872E-5</v>
      </c>
      <c r="K42" s="4">
        <f t="shared" si="5"/>
        <v>3.4859408271253607E-4</v>
      </c>
      <c r="L42" s="4">
        <f t="shared" si="5"/>
        <v>1.6565413205196697E-5</v>
      </c>
      <c r="M42" s="4">
        <f t="shared" si="5"/>
        <v>1.3646596439343464E-3</v>
      </c>
      <c r="N42" s="4">
        <f t="shared" si="5"/>
        <v>4.3033113082731771E-2</v>
      </c>
      <c r="O42" s="4">
        <f t="shared" si="5"/>
        <v>5.0926381918158238E-5</v>
      </c>
      <c r="P42" s="4">
        <f t="shared" si="5"/>
        <v>1.0284060540175236E-2</v>
      </c>
      <c r="Q42" s="4">
        <f t="shared" si="5"/>
        <v>3.0298136288681025E-4</v>
      </c>
      <c r="R42" s="4">
        <f t="shared" si="5"/>
        <v>7.2828465266640654E-4</v>
      </c>
      <c r="S42" s="4">
        <f t="shared" si="5"/>
        <v>3.7982763623906062E-5</v>
      </c>
    </row>
    <row r="43" spans="1:19" x14ac:dyDescent="0.2">
      <c r="A43">
        <v>35</v>
      </c>
      <c r="B43">
        <f t="shared" si="4"/>
        <v>-3.6600000000000072</v>
      </c>
      <c r="C43">
        <f t="shared" si="1"/>
        <v>138.71999999999994</v>
      </c>
      <c r="D43" s="8">
        <f>EXP(SUMPRODUCT(LN($F43:$S43),AlturaTRI!$C$24:$P$24)+SUMPRODUCT(LN(1-$F43:$S43),1-AlturaTRI!$C$24:$P$24))</f>
        <v>3.8899113330322206E-2</v>
      </c>
      <c r="E43">
        <f t="shared" si="2"/>
        <v>2.259552727453104E-4</v>
      </c>
      <c r="F43" s="4">
        <f t="shared" ref="F43:F106" si="6">1/(1+EXP(-F$2*($B43-F$3)))</f>
        <v>7.7418966189488306E-2</v>
      </c>
      <c r="G43" s="4">
        <f t="shared" si="5"/>
        <v>4.2716421306058091E-3</v>
      </c>
      <c r="H43" s="4">
        <f t="shared" si="5"/>
        <v>1.1580041103469952E-3</v>
      </c>
      <c r="I43" s="4">
        <f t="shared" si="5"/>
        <v>1.1921190821049161E-2</v>
      </c>
      <c r="J43" s="4">
        <f t="shared" si="5"/>
        <v>8.564712062435362E-5</v>
      </c>
      <c r="K43" s="4">
        <f t="shared" si="5"/>
        <v>3.5432416923442827E-4</v>
      </c>
      <c r="L43" s="4">
        <f t="shared" si="5"/>
        <v>1.7088469825137616E-5</v>
      </c>
      <c r="M43" s="4">
        <f t="shared" si="5"/>
        <v>1.3787064249934427E-3</v>
      </c>
      <c r="N43" s="4">
        <f t="shared" si="5"/>
        <v>4.3484901047443632E-2</v>
      </c>
      <c r="O43" s="4">
        <f t="shared" si="5"/>
        <v>5.2298951624273929E-5</v>
      </c>
      <c r="P43" s="4">
        <f t="shared" si="5"/>
        <v>1.039799244963022E-2</v>
      </c>
      <c r="Q43" s="4">
        <f t="shared" si="5"/>
        <v>3.0927878768044942E-4</v>
      </c>
      <c r="R43" s="4">
        <f t="shared" si="5"/>
        <v>7.3994814256289339E-4</v>
      </c>
      <c r="S43" s="4">
        <f t="shared" si="5"/>
        <v>3.8905399487890889E-5</v>
      </c>
    </row>
    <row r="44" spans="1:19" x14ac:dyDescent="0.2">
      <c r="A44">
        <v>36</v>
      </c>
      <c r="B44">
        <f t="shared" si="4"/>
        <v>-3.6500000000000075</v>
      </c>
      <c r="C44">
        <f t="shared" si="1"/>
        <v>138.79999999999995</v>
      </c>
      <c r="D44" s="8">
        <f>EXP(SUMPRODUCT(LN($F44:$S44),AlturaTRI!$C$24:$P$24)+SUMPRODUCT(LN(1-$F44:$S44),1-AlturaTRI!$C$24:$P$24))</f>
        <v>3.9280097682280669E-2</v>
      </c>
      <c r="E44">
        <f t="shared" si="2"/>
        <v>2.34366720791844E-4</v>
      </c>
      <c r="F44" s="4">
        <f t="shared" si="6"/>
        <v>7.7754486238791845E-2</v>
      </c>
      <c r="G44" s="4">
        <f t="shared" si="5"/>
        <v>4.3188777475260164E-3</v>
      </c>
      <c r="H44" s="4">
        <f t="shared" si="5"/>
        <v>1.1738569402944853E-3</v>
      </c>
      <c r="I44" s="4">
        <f t="shared" si="5"/>
        <v>1.2025986999343624E-2</v>
      </c>
      <c r="J44" s="4">
        <f t="shared" si="5"/>
        <v>8.7324584157086519E-5</v>
      </c>
      <c r="K44" s="4">
        <f t="shared" si="5"/>
        <v>3.6014841129130654E-4</v>
      </c>
      <c r="L44" s="4">
        <f t="shared" si="5"/>
        <v>1.7628041783474929E-5</v>
      </c>
      <c r="M44" s="4">
        <f t="shared" si="5"/>
        <v>1.392897591392825E-3</v>
      </c>
      <c r="N44" s="4">
        <f t="shared" si="5"/>
        <v>4.3941214366894521E-2</v>
      </c>
      <c r="O44" s="4">
        <f t="shared" si="5"/>
        <v>5.3708512892287677E-5</v>
      </c>
      <c r="P44" s="4">
        <f t="shared" si="5"/>
        <v>1.0513173145583532E-2</v>
      </c>
      <c r="Q44" s="4">
        <f t="shared" si="5"/>
        <v>3.1570706222236347E-4</v>
      </c>
      <c r="R44" s="4">
        <f t="shared" si="5"/>
        <v>7.5179828289770778E-4</v>
      </c>
      <c r="S44" s="4">
        <f t="shared" si="5"/>
        <v>3.9850446122763331E-5</v>
      </c>
    </row>
    <row r="45" spans="1:19" x14ac:dyDescent="0.2">
      <c r="A45">
        <v>37</v>
      </c>
      <c r="B45">
        <f t="shared" si="4"/>
        <v>-3.6400000000000077</v>
      </c>
      <c r="C45">
        <f t="shared" si="1"/>
        <v>138.87999999999994</v>
      </c>
      <c r="D45" s="8">
        <f>EXP(SUMPRODUCT(LN($F45:$S45),AlturaTRI!$C$24:$P$24)+SUMPRODUCT(LN(1-$F45:$S45),1-AlturaTRI!$C$24:$P$24))</f>
        <v>3.9664408002924874E-2</v>
      </c>
      <c r="E45">
        <f t="shared" si="2"/>
        <v>2.4306698686902075E-4</v>
      </c>
      <c r="F45" s="4">
        <f t="shared" si="6"/>
        <v>7.8091337292274632E-2</v>
      </c>
      <c r="G45" s="4">
        <f t="shared" si="5"/>
        <v>4.3666334030622121E-3</v>
      </c>
      <c r="H45" s="4">
        <f t="shared" si="5"/>
        <v>1.189926533572374E-3</v>
      </c>
      <c r="I45" s="4">
        <f t="shared" si="5"/>
        <v>1.2131693103377403E-2</v>
      </c>
      <c r="J45" s="4">
        <f t="shared" si="5"/>
        <v>8.9034899154384969E-5</v>
      </c>
      <c r="K45" s="4">
        <f t="shared" si="5"/>
        <v>3.6606835490168925E-4</v>
      </c>
      <c r="L45" s="4">
        <f t="shared" si="5"/>
        <v>1.8184650527836481E-5</v>
      </c>
      <c r="M45" s="4">
        <f t="shared" si="5"/>
        <v>1.4072346230808589E-3</v>
      </c>
      <c r="N45" s="4">
        <f t="shared" si="5"/>
        <v>4.4402093777985374E-2</v>
      </c>
      <c r="O45" s="4">
        <f t="shared" si="5"/>
        <v>5.5156062558028546E-5</v>
      </c>
      <c r="P45" s="4">
        <f t="shared" si="5"/>
        <v>1.0629616017122959E-2</v>
      </c>
      <c r="Q45" s="4">
        <f t="shared" si="5"/>
        <v>3.2226890361103898E-4</v>
      </c>
      <c r="R45" s="4">
        <f t="shared" si="5"/>
        <v>7.6383805609442953E-4</v>
      </c>
      <c r="S45" s="4">
        <f t="shared" si="5"/>
        <v>4.0818447840912942E-5</v>
      </c>
    </row>
    <row r="46" spans="1:19" x14ac:dyDescent="0.2">
      <c r="A46">
        <v>38</v>
      </c>
      <c r="B46">
        <f t="shared" si="4"/>
        <v>-3.6300000000000079</v>
      </c>
      <c r="C46">
        <f t="shared" si="1"/>
        <v>138.95999999999992</v>
      </c>
      <c r="D46" s="8">
        <f>EXP(SUMPRODUCT(LN($F46:$S46),AlturaTRI!$C$24:$P$24)+SUMPRODUCT(LN(1-$F46:$S46),1-AlturaTRI!$C$24:$P$24))</f>
        <v>4.0052064974937795E-2</v>
      </c>
      <c r="E46">
        <f t="shared" si="2"/>
        <v>2.5206502034664271E-4</v>
      </c>
      <c r="F46" s="4">
        <f t="shared" si="6"/>
        <v>7.8429523561866527E-2</v>
      </c>
      <c r="G46" s="4">
        <f t="shared" si="5"/>
        <v>4.4149147716257666E-3</v>
      </c>
      <c r="H46" s="4">
        <f t="shared" si="5"/>
        <v>1.2062158469625466E-3</v>
      </c>
      <c r="I46" s="4">
        <f t="shared" si="5"/>
        <v>1.2238316834181848E-2</v>
      </c>
      <c r="J46" s="4">
        <f t="shared" si="5"/>
        <v>9.0778708863982369E-5</v>
      </c>
      <c r="K46" s="4">
        <f t="shared" si="5"/>
        <v>3.7208557143218561E-4</v>
      </c>
      <c r="L46" s="4">
        <f t="shared" si="5"/>
        <v>1.8758833968597436E-5</v>
      </c>
      <c r="M46" s="4">
        <f t="shared" si="5"/>
        <v>1.4217190150890256E-3</v>
      </c>
      <c r="N46" s="4">
        <f t="shared" si="5"/>
        <v>4.4867580287412619E-2</v>
      </c>
      <c r="O46" s="4">
        <f t="shared" si="5"/>
        <v>5.6642624313782994E-5</v>
      </c>
      <c r="P46" s="4">
        <f t="shared" si="5"/>
        <v>1.0747334590239225E-2</v>
      </c>
      <c r="Q46" s="4">
        <f t="shared" si="5"/>
        <v>3.2896708529266599E-4</v>
      </c>
      <c r="R46" s="4">
        <f t="shared" si="5"/>
        <v>7.760704920852853E-4</v>
      </c>
      <c r="S46" s="4">
        <f t="shared" si="5"/>
        <v>4.1809962172818808E-5</v>
      </c>
    </row>
    <row r="47" spans="1:19" x14ac:dyDescent="0.2">
      <c r="A47">
        <v>39</v>
      </c>
      <c r="B47">
        <f t="shared" si="4"/>
        <v>-3.6200000000000081</v>
      </c>
      <c r="C47">
        <f t="shared" si="1"/>
        <v>139.03999999999994</v>
      </c>
      <c r="D47" s="8">
        <f>EXP(SUMPRODUCT(LN($F47:$S47),AlturaTRI!$C$24:$P$24)+SUMPRODUCT(LN(1-$F47:$S47),1-AlturaTRI!$C$24:$P$24))</f>
        <v>4.0443089223130842E-2</v>
      </c>
      <c r="E47">
        <f t="shared" si="2"/>
        <v>2.6137001137391177E-4</v>
      </c>
      <c r="F47" s="4">
        <f t="shared" si="6"/>
        <v>7.8769049263490876E-2</v>
      </c>
      <c r="G47" s="4">
        <f t="shared" si="5"/>
        <v>4.4637275884120923E-3</v>
      </c>
      <c r="H47" s="4">
        <f t="shared" si="5"/>
        <v>1.222727877382716E-3</v>
      </c>
      <c r="I47" s="4">
        <f t="shared" si="5"/>
        <v>1.2345865954439879E-2</v>
      </c>
      <c r="J47" s="4">
        <f t="shared" si="5"/>
        <v>9.2556669124140169E-5</v>
      </c>
      <c r="K47" s="4">
        <f t="shared" si="5"/>
        <v>3.7820165801186314E-4</v>
      </c>
      <c r="L47" s="4">
        <f t="shared" si="5"/>
        <v>1.9351146998552845E-5</v>
      </c>
      <c r="M47" s="4">
        <f t="shared" si="5"/>
        <v>1.436352277683855E-3</v>
      </c>
      <c r="N47" s="4">
        <f t="shared" si="5"/>
        <v>4.5337715171323005E-2</v>
      </c>
      <c r="O47" s="4">
        <f t="shared" si="5"/>
        <v>5.8169249431530035E-5</v>
      </c>
      <c r="P47" s="4">
        <f t="shared" si="5"/>
        <v>1.0866342529076752E-2</v>
      </c>
      <c r="Q47" s="4">
        <f t="shared" si="5"/>
        <v>3.3580443822662403E-4</v>
      </c>
      <c r="R47" s="4">
        <f t="shared" si="5"/>
        <v>7.8849866906321032E-4</v>
      </c>
      <c r="S47" s="4">
        <f t="shared" si="5"/>
        <v>4.2825560187932097E-5</v>
      </c>
    </row>
    <row r="48" spans="1:19" x14ac:dyDescent="0.2">
      <c r="A48">
        <v>40</v>
      </c>
      <c r="B48">
        <f t="shared" si="4"/>
        <v>-3.6100000000000083</v>
      </c>
      <c r="C48">
        <f t="shared" si="1"/>
        <v>139.11999999999995</v>
      </c>
      <c r="D48" s="8">
        <f>EXP(SUMPRODUCT(LN($F48:$S48),AlturaTRI!$C$24:$P$24)+SUMPRODUCT(LN(1-$F48:$S48),1-AlturaTRI!$C$24:$P$24))</f>
        <v>4.0837501308984767E-2</v>
      </c>
      <c r="E48">
        <f t="shared" si="2"/>
        <v>2.7099139604907125E-4</v>
      </c>
      <c r="F48" s="4">
        <f t="shared" si="6"/>
        <v>7.9109918616976332E-2</v>
      </c>
      <c r="G48" s="4">
        <f t="shared" si="5"/>
        <v>4.51307765002649E-3</v>
      </c>
      <c r="H48" s="4">
        <f t="shared" si="5"/>
        <v>1.2394656624258136E-3</v>
      </c>
      <c r="I48" s="4">
        <f t="shared" si="5"/>
        <v>1.2454348288916967E-2</v>
      </c>
      <c r="J48" s="4">
        <f t="shared" si="5"/>
        <v>9.436944860990567E-5</v>
      </c>
      <c r="K48" s="4">
        <f t="shared" si="5"/>
        <v>3.8441823795334174E-4</v>
      </c>
      <c r="L48" s="4">
        <f t="shared" si="5"/>
        <v>1.9962162028989268E-5</v>
      </c>
      <c r="M48" s="4">
        <f t="shared" si="5"/>
        <v>1.451135936520352E-3</v>
      </c>
      <c r="N48" s="4">
        <f t="shared" si="5"/>
        <v>4.5812539974909749E-2</v>
      </c>
      <c r="O48" s="4">
        <f t="shared" si="5"/>
        <v>5.9737017505634259E-5</v>
      </c>
      <c r="P48" s="4">
        <f t="shared" si="5"/>
        <v>1.09866536371926E-2</v>
      </c>
      <c r="Q48" s="4">
        <f t="shared" si="5"/>
        <v>3.4278385207494574E-4</v>
      </c>
      <c r="R48" s="4">
        <f t="shared" si="5"/>
        <v>8.0112571424565836E-4</v>
      </c>
      <c r="S48" s="4">
        <f t="shared" si="5"/>
        <v>4.3865826823342426E-5</v>
      </c>
    </row>
    <row r="49" spans="1:19" x14ac:dyDescent="0.2">
      <c r="A49">
        <v>41</v>
      </c>
      <c r="B49">
        <f t="shared" si="4"/>
        <v>-3.6000000000000085</v>
      </c>
      <c r="C49">
        <f t="shared" si="1"/>
        <v>139.19999999999993</v>
      </c>
      <c r="D49" s="8">
        <f>EXP(SUMPRODUCT(LN($F49:$S49),AlturaTRI!$C$24:$P$24)+SUMPRODUCT(LN(1-$F49:$S49),1-AlturaTRI!$C$24:$P$24))</f>
        <v>4.1235321725059594E-2</v>
      </c>
      <c r="E49">
        <f t="shared" si="2"/>
        <v>2.80938861654922E-4</v>
      </c>
      <c r="F49" s="4">
        <f t="shared" si="6"/>
        <v>7.9452135845967733E-2</v>
      </c>
      <c r="G49" s="4">
        <f t="shared" si="5"/>
        <v>4.5629708151159361E-3</v>
      </c>
      <c r="H49" s="4">
        <f t="shared" si="5"/>
        <v>1.2564322809064804E-3</v>
      </c>
      <c r="I49" s="4">
        <f t="shared" si="5"/>
        <v>1.2563771724893806E-2</v>
      </c>
      <c r="J49" s="4">
        <f t="shared" si="5"/>
        <v>9.6217729084180064E-5</v>
      </c>
      <c r="K49" s="4">
        <f t="shared" si="5"/>
        <v>3.90736961180734E-4</v>
      </c>
      <c r="L49" s="4">
        <f t="shared" si="5"/>
        <v>2.0592469542673228E-5</v>
      </c>
      <c r="M49" s="4">
        <f t="shared" si="5"/>
        <v>1.4660715327969366E-3</v>
      </c>
      <c r="N49" s="4">
        <f t="shared" si="5"/>
        <v>4.6292096511948613E-2</v>
      </c>
      <c r="O49" s="4">
        <f t="shared" si="5"/>
        <v>6.134703721552105E-5</v>
      </c>
      <c r="P49" s="4">
        <f t="shared" si="5"/>
        <v>1.1108281858823212E-2</v>
      </c>
      <c r="Q49" s="4">
        <f t="shared" si="5"/>
        <v>3.4990827641624852E-4</v>
      </c>
      <c r="R49" s="4">
        <f t="shared" si="5"/>
        <v>8.1395480465034601E-4</v>
      </c>
      <c r="S49" s="4">
        <f t="shared" si="5"/>
        <v>4.49313612204173E-5</v>
      </c>
    </row>
    <row r="50" spans="1:19" x14ac:dyDescent="0.2">
      <c r="A50">
        <v>42</v>
      </c>
      <c r="B50">
        <f t="shared" si="4"/>
        <v>-3.5900000000000087</v>
      </c>
      <c r="C50">
        <f t="shared" si="1"/>
        <v>139.27999999999992</v>
      </c>
      <c r="D50" s="8">
        <f>EXP(SUMPRODUCT(LN($F50:$S50),AlturaTRI!$C$24:$P$24)+SUMPRODUCT(LN(1-$F50:$S50),1-AlturaTRI!$C$24:$P$24))</f>
        <v>4.1636570889270745E-2</v>
      </c>
      <c r="E50">
        <f t="shared" si="2"/>
        <v>2.9122235195944732E-4</v>
      </c>
      <c r="F50" s="4">
        <f t="shared" si="6"/>
        <v>7.9795705177836115E-2</v>
      </c>
      <c r="G50" s="4">
        <f t="shared" si="5"/>
        <v>4.6134130050067401E-3</v>
      </c>
      <c r="H50" s="4">
        <f t="shared" si="5"/>
        <v>1.2736308534147475E-3</v>
      </c>
      <c r="I50" s="4">
        <f t="shared" si="5"/>
        <v>1.2674144212600996E-2</v>
      </c>
      <c r="J50" s="4">
        <f t="shared" si="5"/>
        <v>9.8102205653687944E-5</v>
      </c>
      <c r="K50" s="4">
        <f t="shared" si="5"/>
        <v>3.9715950466453229E-4</v>
      </c>
      <c r="L50" s="4">
        <f t="shared" si="5"/>
        <v>2.1242678664289721E-5</v>
      </c>
      <c r="M50" s="4">
        <f t="shared" si="5"/>
        <v>1.4811606234118911E-3</v>
      </c>
      <c r="N50" s="4">
        <f t="shared" si="5"/>
        <v>4.6776426864272518E-2</v>
      </c>
      <c r="O50" s="4">
        <f t="shared" si="5"/>
        <v>6.300044710886931E-5</v>
      </c>
      <c r="P50" s="4">
        <f t="shared" si="5"/>
        <v>1.1231241280159213E-2</v>
      </c>
      <c r="Q50" s="4">
        <f t="shared" si="5"/>
        <v>3.5718072198462618E-4</v>
      </c>
      <c r="R50" s="4">
        <f t="shared" si="5"/>
        <v>8.2698916788310887E-4</v>
      </c>
      <c r="S50" s="4">
        <f t="shared" si="5"/>
        <v>4.6022777069608564E-5</v>
      </c>
    </row>
    <row r="51" spans="1:19" x14ac:dyDescent="0.2">
      <c r="A51">
        <v>43</v>
      </c>
      <c r="B51">
        <f t="shared" si="4"/>
        <v>-3.580000000000009</v>
      </c>
      <c r="C51">
        <f t="shared" si="1"/>
        <v>139.35999999999993</v>
      </c>
      <c r="D51" s="8">
        <f>EXP(SUMPRODUCT(LN($F51:$S51),AlturaTRI!$C$24:$P$24)+SUMPRODUCT(LN(1-$F51:$S51),1-AlturaTRI!$C$24:$P$24))</f>
        <v>4.2041269139029981E-2</v>
      </c>
      <c r="E51">
        <f t="shared" si="2"/>
        <v>3.0185207258070585E-4</v>
      </c>
      <c r="F51" s="4">
        <f t="shared" si="6"/>
        <v>8.0140630843587607E-2</v>
      </c>
      <c r="G51" s="4">
        <f t="shared" si="5"/>
        <v>4.6644102043482067E-3</v>
      </c>
      <c r="H51" s="4">
        <f t="shared" si="5"/>
        <v>1.2910645428769935E-3</v>
      </c>
      <c r="I51" s="4">
        <f t="shared" si="5"/>
        <v>1.2785473765655404E-2</v>
      </c>
      <c r="J51" s="4">
        <f t="shared" si="5"/>
        <v>1.0002358702994678E-4</v>
      </c>
      <c r="K51" s="4">
        <f t="shared" si="5"/>
        <v>4.0368757286355776E-4</v>
      </c>
      <c r="L51" s="4">
        <f t="shared" si="5"/>
        <v>2.1913417748880747E-5</v>
      </c>
      <c r="M51" s="4">
        <f t="shared" si="5"/>
        <v>1.4964047811213573E-3</v>
      </c>
      <c r="N51" s="4">
        <f t="shared" si="5"/>
        <v>4.7265573381183354E-2</v>
      </c>
      <c r="O51" s="4">
        <f t="shared" si="5"/>
        <v>6.4698416405873009E-5</v>
      </c>
      <c r="P51" s="4">
        <f t="shared" si="5"/>
        <v>1.1355546130628108E-2</v>
      </c>
      <c r="Q51" s="4">
        <f t="shared" si="5"/>
        <v>3.6460426193401439E-4</v>
      </c>
      <c r="R51" s="4">
        <f t="shared" si="5"/>
        <v>8.4023208293805107E-4</v>
      </c>
      <c r="S51" s="4">
        <f t="shared" si="5"/>
        <v>4.7140702963622126E-5</v>
      </c>
    </row>
    <row r="52" spans="1:19" x14ac:dyDescent="0.2">
      <c r="A52">
        <v>44</v>
      </c>
      <c r="B52">
        <f t="shared" si="4"/>
        <v>-3.5700000000000092</v>
      </c>
      <c r="C52">
        <f t="shared" si="1"/>
        <v>139.43999999999994</v>
      </c>
      <c r="D52" s="8">
        <f>EXP(SUMPRODUCT(LN($F52:$S52),AlturaTRI!$C$24:$P$24)+SUMPRODUCT(LN(1-$F52:$S52),1-AlturaTRI!$C$24:$P$24))</f>
        <v>4.2449436725248021E-2</v>
      </c>
      <c r="E52">
        <f t="shared" si="2"/>
        <v>3.1283849641506966E-4</v>
      </c>
      <c r="F52" s="4">
        <f t="shared" si="6"/>
        <v>8.0486917077771572E-2</v>
      </c>
      <c r="G52" s="4">
        <f t="shared" si="5"/>
        <v>4.7159684617622544E-3</v>
      </c>
      <c r="H52" s="4">
        <f t="shared" si="5"/>
        <v>1.308736555124273E-3</v>
      </c>
      <c r="I52" s="4">
        <f t="shared" si="5"/>
        <v>1.2897768461498515E-2</v>
      </c>
      <c r="J52" s="4">
        <f t="shared" si="5"/>
        <v>1.0198259579533227E-4</v>
      </c>
      <c r="K52" s="4">
        <f t="shared" si="5"/>
        <v>4.1032289817408721E-4</v>
      </c>
      <c r="L52" s="4">
        <f t="shared" si="5"/>
        <v>2.2605334988852072E-5</v>
      </c>
      <c r="M52" s="4">
        <f t="shared" si="5"/>
        <v>1.511805594698876E-3</v>
      </c>
      <c r="N52" s="4">
        <f t="shared" si="5"/>
        <v>4.7759578678799534E-2</v>
      </c>
      <c r="O52" s="4">
        <f t="shared" si="5"/>
        <v>6.6442145825137161E-5</v>
      </c>
      <c r="P52" s="4">
        <f t="shared" si="5"/>
        <v>1.1481210784184738E-2</v>
      </c>
      <c r="Q52" s="4">
        <f t="shared" si="5"/>
        <v>3.7218203312854438E-4</v>
      </c>
      <c r="R52" s="4">
        <f t="shared" si="5"/>
        <v>8.5368688101018016E-4</v>
      </c>
      <c r="S52" s="4">
        <f t="shared" si="5"/>
        <v>4.8285782759154433E-5</v>
      </c>
    </row>
    <row r="53" spans="1:19" x14ac:dyDescent="0.2">
      <c r="A53">
        <v>45</v>
      </c>
      <c r="B53">
        <f t="shared" si="4"/>
        <v>-3.5600000000000094</v>
      </c>
      <c r="C53">
        <f t="shared" si="1"/>
        <v>139.51999999999992</v>
      </c>
      <c r="D53" s="8">
        <f>EXP(SUMPRODUCT(LN($F53:$S53),AlturaTRI!$C$24:$P$24)+SUMPRODUCT(LN(1-$F53:$S53),1-AlturaTRI!$C$24:$P$24))</f>
        <v>4.286109380619748E-2</v>
      </c>
      <c r="E53">
        <f t="shared" si="2"/>
        <v>3.2419236912781751E-4</v>
      </c>
      <c r="F53" s="4">
        <f t="shared" si="6"/>
        <v>8.0834568118387573E-2</v>
      </c>
      <c r="G53" s="4">
        <f t="shared" si="5"/>
        <v>4.7680938904991338E-3</v>
      </c>
      <c r="H53" s="4">
        <f t="shared" si="5"/>
        <v>1.3266501394681076E-3</v>
      </c>
      <c r="I53" s="4">
        <f t="shared" si="5"/>
        <v>1.3011036441836387E-2</v>
      </c>
      <c r="J53" s="4">
        <f t="shared" si="5"/>
        <v>1.0397996867433698E-4</v>
      </c>
      <c r="K53" s="4">
        <f t="shared" si="5"/>
        <v>4.1706724138626538E-4</v>
      </c>
      <c r="L53" s="4">
        <f t="shared" si="5"/>
        <v>2.3319099040133518E-5</v>
      </c>
      <c r="M53" s="4">
        <f t="shared" si="5"/>
        <v>1.5273646690964913E-3</v>
      </c>
      <c r="N53" s="4">
        <f t="shared" si="5"/>
        <v>4.8258485639338024E-2</v>
      </c>
      <c r="O53" s="4">
        <f t="shared" si="5"/>
        <v>6.8232868431789039E-5</v>
      </c>
      <c r="P53" s="4">
        <f t="shared" si="5"/>
        <v>1.1608249760609653E-2</v>
      </c>
      <c r="Q53" s="4">
        <f t="shared" si="5"/>
        <v>3.7991723745941066E-4</v>
      </c>
      <c r="R53" s="4">
        <f t="shared" si="5"/>
        <v>8.6735694632071049E-4</v>
      </c>
      <c r="S53" s="4">
        <f t="shared" si="5"/>
        <v>4.9458675947403681E-5</v>
      </c>
    </row>
    <row r="54" spans="1:19" x14ac:dyDescent="0.2">
      <c r="A54">
        <v>46</v>
      </c>
      <c r="B54">
        <f t="shared" si="4"/>
        <v>-3.5500000000000096</v>
      </c>
      <c r="C54">
        <f t="shared" si="1"/>
        <v>139.59999999999991</v>
      </c>
      <c r="D54" s="8">
        <f>EXP(SUMPRODUCT(LN($F54:$S54),AlturaTRI!$C$24:$P$24)+SUMPRODUCT(LN(1-$F54:$S54),1-AlturaTRI!$C$24:$P$24))</f>
        <v>4.3276260441233338E-2</v>
      </c>
      <c r="E54">
        <f t="shared" si="2"/>
        <v>3.3592471470499823E-4</v>
      </c>
      <c r="F54" s="4">
        <f t="shared" si="6"/>
        <v>8.1183588206791654E-2</v>
      </c>
      <c r="G54" s="4">
        <f t="shared" si="5"/>
        <v>4.8207926690991797E-3</v>
      </c>
      <c r="H54" s="4">
        <f t="shared" si="5"/>
        <v>1.344808589283833E-3</v>
      </c>
      <c r="I54" s="4">
        <f t="shared" si="5"/>
        <v>1.312528591308159E-2</v>
      </c>
      <c r="J54" s="4">
        <f t="shared" si="5"/>
        <v>1.0601645681012691E-4</v>
      </c>
      <c r="K54" s="4">
        <f t="shared" si="5"/>
        <v>4.2392239214792895E-4</v>
      </c>
      <c r="L54" s="4">
        <f t="shared" si="5"/>
        <v>2.4055399668096225E-5</v>
      </c>
      <c r="M54" s="4">
        <f t="shared" si="5"/>
        <v>1.5430836256074382E-3</v>
      </c>
      <c r="N54" s="4">
        <f t="shared" si="5"/>
        <v>4.876233741032919E-2</v>
      </c>
      <c r="O54" s="4">
        <f t="shared" si="5"/>
        <v>7.0071850508400809E-5</v>
      </c>
      <c r="P54" s="4">
        <f t="shared" si="5"/>
        <v>1.1736677726815239E-2</v>
      </c>
      <c r="Q54" s="4">
        <f t="shared" si="5"/>
        <v>3.8781314318879549E-4</v>
      </c>
      <c r="R54" s="4">
        <f t="shared" si="5"/>
        <v>8.8124571695523217E-4</v>
      </c>
      <c r="S54" s="4">
        <f t="shared" si="5"/>
        <v>5.0660058033567107E-5</v>
      </c>
    </row>
    <row r="55" spans="1:19" x14ac:dyDescent="0.2">
      <c r="A55">
        <v>47</v>
      </c>
      <c r="B55">
        <f t="shared" si="4"/>
        <v>-3.5400000000000098</v>
      </c>
      <c r="C55">
        <f t="shared" si="1"/>
        <v>139.67999999999992</v>
      </c>
      <c r="D55" s="8">
        <f>EXP(SUMPRODUCT(LN($F55:$S55),AlturaTRI!$C$24:$P$24)+SUMPRODUCT(LN(1-$F55:$S55),1-AlturaTRI!$C$24:$P$24))</f>
        <v>4.3694956584368866E-2</v>
      </c>
      <c r="E55">
        <f t="shared" si="2"/>
        <v>3.4804684106540864E-4</v>
      </c>
      <c r="F55" s="4">
        <f t="shared" si="6"/>
        <v>8.153398158760132E-2</v>
      </c>
      <c r="G55" s="4">
        <f t="shared" si="5"/>
        <v>4.8740710420607462E-3</v>
      </c>
      <c r="H55" s="4">
        <f t="shared" si="5"/>
        <v>1.3632152426015936E-3</v>
      </c>
      <c r="I55" s="4">
        <f t="shared" si="5"/>
        <v>1.3240525146796727E-2</v>
      </c>
      <c r="J55" s="4">
        <f t="shared" si="5"/>
        <v>1.0809282604649616E-4</v>
      </c>
      <c r="K55" s="4">
        <f t="shared" si="5"/>
        <v>4.3089016943595031E-4</v>
      </c>
      <c r="L55" s="4">
        <f t="shared" si="5"/>
        <v>2.4814948413850648E-5</v>
      </c>
      <c r="M55" s="4">
        <f t="shared" si="5"/>
        <v>1.5589641020304118E-3</v>
      </c>
      <c r="N55" s="4">
        <f t="shared" si="5"/>
        <v>4.9271177403763265E-2</v>
      </c>
      <c r="O55" s="4">
        <f t="shared" si="5"/>
        <v>7.1960392449335963E-5</v>
      </c>
      <c r="P55" s="4">
        <f t="shared" si="5"/>
        <v>1.1866509498159464E-2</v>
      </c>
      <c r="Q55" s="4">
        <f t="shared" si="5"/>
        <v>3.9587308632139695E-4</v>
      </c>
      <c r="R55" s="4">
        <f t="shared" si="5"/>
        <v>8.9535668571493561E-4</v>
      </c>
      <c r="S55" s="4">
        <f t="shared" si="5"/>
        <v>5.1890620925542346E-5</v>
      </c>
    </row>
    <row r="56" spans="1:19" x14ac:dyDescent="0.2">
      <c r="A56">
        <v>48</v>
      </c>
      <c r="B56">
        <f t="shared" si="4"/>
        <v>-3.53000000000001</v>
      </c>
      <c r="C56">
        <f t="shared" si="1"/>
        <v>139.75999999999993</v>
      </c>
      <c r="D56" s="8">
        <f>EXP(SUMPRODUCT(LN($F56:$S56),AlturaTRI!$C$24:$P$24)+SUMPRODUCT(LN(1-$F56:$S56),1-AlturaTRI!$C$24:$P$24))</f>
        <v>4.4117202077704643E-2</v>
      </c>
      <c r="E56">
        <f t="shared" si="2"/>
        <v>3.6057034573143572E-4</v>
      </c>
      <c r="F56" s="4">
        <f t="shared" si="6"/>
        <v>8.1885752508599807E-2</v>
      </c>
      <c r="G56" s="4">
        <f t="shared" si="5"/>
        <v>4.9279353205142528E-3</v>
      </c>
      <c r="H56" s="4">
        <f t="shared" si="5"/>
        <v>1.3818734827050877E-3</v>
      </c>
      <c r="I56" s="4">
        <f t="shared" si="5"/>
        <v>1.3356762480139868E-2</v>
      </c>
      <c r="J56" s="4">
        <f t="shared" si="5"/>
        <v>1.102098572153268E-4</v>
      </c>
      <c r="K56" s="4">
        <f t="shared" si="5"/>
        <v>4.3797242203523208E-4</v>
      </c>
      <c r="L56" s="4">
        <f t="shared" si="5"/>
        <v>2.5598479281567458E-5</v>
      </c>
      <c r="M56" s="4">
        <f t="shared" si="5"/>
        <v>1.5750077528354565E-3</v>
      </c>
      <c r="N56" s="4">
        <f t="shared" si="5"/>
        <v>4.9785049295166743E-2</v>
      </c>
      <c r="O56" s="4">
        <f t="shared" si="5"/>
        <v>7.389982967914794E-5</v>
      </c>
      <c r="P56" s="4">
        <f t="shared" si="5"/>
        <v>1.1997760039767425E-2</v>
      </c>
      <c r="Q56" s="4">
        <f t="shared" si="5"/>
        <v>4.0410047200411744E-4</v>
      </c>
      <c r="R56" s="4">
        <f t="shared" si="5"/>
        <v>9.0969340098109289E-4</v>
      </c>
      <c r="S56" s="4">
        <f t="shared" si="5"/>
        <v>5.3151073332056844E-5</v>
      </c>
    </row>
    <row r="57" spans="1:19" x14ac:dyDescent="0.2">
      <c r="A57">
        <v>49</v>
      </c>
      <c r="B57">
        <f t="shared" si="4"/>
        <v>-3.5200000000000102</v>
      </c>
      <c r="C57">
        <f t="shared" si="1"/>
        <v>139.83999999999992</v>
      </c>
      <c r="D57" s="8">
        <f>EXP(SUMPRODUCT(LN($F57:$S57),AlturaTRI!$C$24:$P$24)+SUMPRODUCT(LN(1-$F57:$S57),1-AlturaTRI!$C$24:$P$24))</f>
        <v>4.4543016644708666E-2</v>
      </c>
      <c r="E57">
        <f t="shared" si="2"/>
        <v>3.7350712155743325E-4</v>
      </c>
      <c r="F57" s="4">
        <f t="shared" si="6"/>
        <v>8.2238905220639286E-2</v>
      </c>
      <c r="G57" s="4">
        <f t="shared" si="5"/>
        <v>4.9823918829025203E-3</v>
      </c>
      <c r="H57" s="4">
        <f t="shared" si="5"/>
        <v>1.4007867387381486E-3</v>
      </c>
      <c r="I57" s="4">
        <f t="shared" si="5"/>
        <v>1.3474006316311543E-2</v>
      </c>
      <c r="J57" s="4">
        <f t="shared" si="5"/>
        <v>1.1236834642965824E-4</v>
      </c>
      <c r="K57" s="4">
        <f t="shared" si="5"/>
        <v>4.4517102902546553E-4</v>
      </c>
      <c r="L57" s="4">
        <f t="shared" si="5"/>
        <v>2.6406749447483742E-5</v>
      </c>
      <c r="M57" s="4">
        <f t="shared" si="5"/>
        <v>1.591216249331472E-3</v>
      </c>
      <c r="N57" s="4">
        <f t="shared" si="5"/>
        <v>5.0303997022607419E-2</v>
      </c>
      <c r="O57" s="4">
        <f t="shared" si="5"/>
        <v>7.5891533595676483E-5</v>
      </c>
      <c r="P57" s="4">
        <f t="shared" si="5"/>
        <v>1.2130444467860362E-2</v>
      </c>
      <c r="Q57" s="4">
        <f t="shared" si="5"/>
        <v>4.1249877595448873E-4</v>
      </c>
      <c r="R57" s="4">
        <f t="shared" si="5"/>
        <v>9.2425946759299121E-4</v>
      </c>
      <c r="S57" s="4">
        <f t="shared" si="5"/>
        <v>5.4442141170451839E-5</v>
      </c>
    </row>
    <row r="58" spans="1:19" x14ac:dyDescent="0.2">
      <c r="A58">
        <v>50</v>
      </c>
      <c r="B58">
        <f t="shared" si="4"/>
        <v>-3.5100000000000104</v>
      </c>
      <c r="C58">
        <f t="shared" si="1"/>
        <v>139.9199999999999</v>
      </c>
      <c r="D58" s="8">
        <f>EXP(SUMPRODUCT(LN($F58:$S58),AlturaTRI!$C$24:$P$24)+SUMPRODUCT(LN(1-$F58:$S58),1-AlturaTRI!$C$24:$P$24))</f>
        <v>4.4972419883344689E-2</v>
      </c>
      <c r="E58">
        <f t="shared" si="2"/>
        <v>3.8686936251420867E-4</v>
      </c>
      <c r="F58" s="4">
        <f t="shared" si="6"/>
        <v>8.2593443977543007E-2</v>
      </c>
      <c r="G58" s="4">
        <f t="shared" si="5"/>
        <v>5.0374471756672702E-3</v>
      </c>
      <c r="H58" s="4">
        <f t="shared" si="5"/>
        <v>1.41995848631927E-3</v>
      </c>
      <c r="I58" s="4">
        <f t="shared" si="5"/>
        <v>1.3592265125003609E-2</v>
      </c>
      <c r="J58" s="4">
        <f t="shared" si="5"/>
        <v>1.1456910538247862E-4</v>
      </c>
      <c r="K58" s="4">
        <f t="shared" si="5"/>
        <v>4.5248790027578172E-4</v>
      </c>
      <c r="L58" s="4">
        <f t="shared" si="5"/>
        <v>2.7240539991278929E-5</v>
      </c>
      <c r="M58" s="4">
        <f t="shared" si="5"/>
        <v>1.6075912798353567E-3</v>
      </c>
      <c r="N58" s="4">
        <f t="shared" si="5"/>
        <v>5.082806478562648E-2</v>
      </c>
      <c r="O58" s="4">
        <f t="shared" si="5"/>
        <v>7.7936912538504254E-5</v>
      </c>
      <c r="P58" s="4">
        <f t="shared" si="5"/>
        <v>1.226457805109228E-2</v>
      </c>
      <c r="Q58" s="4">
        <f t="shared" si="5"/>
        <v>4.2107154591841157E-4</v>
      </c>
      <c r="R58" s="4">
        <f t="shared" si="5"/>
        <v>9.3905854773952701E-4</v>
      </c>
      <c r="S58" s="4">
        <f t="shared" si="5"/>
        <v>5.5764567984355488E-5</v>
      </c>
    </row>
    <row r="59" spans="1:19" x14ac:dyDescent="0.2">
      <c r="A59">
        <v>51</v>
      </c>
      <c r="B59">
        <f t="shared" si="4"/>
        <v>-3.5000000000000107</v>
      </c>
      <c r="C59">
        <f t="shared" si="1"/>
        <v>139.99999999999991</v>
      </c>
      <c r="D59" s="8">
        <f>EXP(SUMPRODUCT(LN($F59:$S59),AlturaTRI!$C$24:$P$24)+SUMPRODUCT(LN(1-$F59:$S59),1-AlturaTRI!$C$24:$P$24))</f>
        <v>4.5405431259046947E-2</v>
      </c>
      <c r="E59">
        <f t="shared" si="2"/>
        <v>4.006695695281082E-4</v>
      </c>
      <c r="F59" s="4">
        <f t="shared" si="6"/>
        <v>8.2949373036006649E-2</v>
      </c>
      <c r="G59" s="4">
        <f t="shared" si="5"/>
        <v>5.0931077139420126E-3</v>
      </c>
      <c r="H59" s="4">
        <f t="shared" si="5"/>
        <v>1.4393922481641674E-3</v>
      </c>
      <c r="I59" s="4">
        <f t="shared" si="5"/>
        <v>1.3711547442849631E-2</v>
      </c>
      <c r="J59" s="4">
        <f t="shared" si="5"/>
        <v>1.1681296165134791E-4</v>
      </c>
      <c r="K59" s="4">
        <f t="shared" si="5"/>
        <v>4.5992497694742331E-4</v>
      </c>
      <c r="L59" s="4">
        <f t="shared" si="5"/>
        <v>2.8100656650525244E-5</v>
      </c>
      <c r="M59" s="4">
        <f t="shared" si="5"/>
        <v>1.6241345498428049E-3</v>
      </c>
      <c r="N59" s="4">
        <f t="shared" si="5"/>
        <v>5.1357297044096147E-2</v>
      </c>
      <c r="O59" s="4">
        <f t="shared" si="5"/>
        <v>8.0037412783454017E-5</v>
      </c>
      <c r="P59" s="4">
        <f t="shared" si="5"/>
        <v>1.2400176211894083E-2</v>
      </c>
      <c r="Q59" s="4">
        <f t="shared" si="5"/>
        <v>4.2982240315780673E-4</v>
      </c>
      <c r="R59" s="4">
        <f t="shared" si="5"/>
        <v>9.5409436186466156E-4</v>
      </c>
      <c r="S59" s="4">
        <f t="shared" si="5"/>
        <v>5.7119115371485375E-5</v>
      </c>
    </row>
    <row r="60" spans="1:19" x14ac:dyDescent="0.2">
      <c r="A60">
        <v>52</v>
      </c>
      <c r="B60">
        <f t="shared" si="4"/>
        <v>-3.4900000000000109</v>
      </c>
      <c r="C60">
        <f t="shared" si="1"/>
        <v>140.07999999999993</v>
      </c>
      <c r="D60" s="8">
        <f>EXP(SUMPRODUCT(LN($F60:$S60),AlturaTRI!$C$24:$P$24)+SUMPRODUCT(LN(1-$F60:$S60),1-AlturaTRI!$C$24:$P$24))</f>
        <v>4.5842070097538823E-2</v>
      </c>
      <c r="E60">
        <f t="shared" si="2"/>
        <v>4.1492055637309152E-4</v>
      </c>
      <c r="F60" s="4">
        <f t="shared" si="6"/>
        <v>8.3306696655498488E-2</v>
      </c>
      <c r="G60" s="4">
        <f t="shared" si="5"/>
        <v>5.1493800822512087E-3</v>
      </c>
      <c r="H60" s="4">
        <f t="shared" si="5"/>
        <v>1.4590915947164762E-3</v>
      </c>
      <c r="I60" s="4">
        <f t="shared" si="5"/>
        <v>1.3831861873877105E-2</v>
      </c>
      <c r="J60" s="4">
        <f t="shared" si="5"/>
        <v>1.1910075900896445E-4</v>
      </c>
      <c r="K60" s="4">
        <f t="shared" si="5"/>
        <v>4.6748423200455727E-4</v>
      </c>
      <c r="L60" s="4">
        <f t="shared" si="5"/>
        <v>2.8987930598939666E-5</v>
      </c>
      <c r="M60" s="4">
        <f t="shared" si="5"/>
        <v>1.6408477822007748E-3</v>
      </c>
      <c r="N60" s="4">
        <f t="shared" si="5"/>
        <v>5.1891738517001344E-2</v>
      </c>
      <c r="O60" s="4">
        <f t="shared" si="5"/>
        <v>8.2194519563824885E-5</v>
      </c>
      <c r="P60" s="4">
        <f t="shared" si="5"/>
        <v>1.2537254527824972E-2</v>
      </c>
      <c r="Q60" s="4">
        <f t="shared" si="5"/>
        <v>4.3875504396877614E-4</v>
      </c>
      <c r="R60" s="4">
        <f t="shared" si="5"/>
        <v>9.6937068958694787E-4</v>
      </c>
      <c r="S60" s="4">
        <f t="shared" si="5"/>
        <v>5.850656342182408E-5</v>
      </c>
    </row>
    <row r="61" spans="1:19" x14ac:dyDescent="0.2">
      <c r="A61">
        <v>53</v>
      </c>
      <c r="B61">
        <f t="shared" si="4"/>
        <v>-3.4800000000000111</v>
      </c>
      <c r="C61">
        <f t="shared" si="1"/>
        <v>140.15999999999991</v>
      </c>
      <c r="D61" s="8">
        <f>EXP(SUMPRODUCT(LN($F61:$S61),AlturaTRI!$C$24:$P$24)+SUMPRODUCT(LN(1-$F61:$S61),1-AlturaTRI!$C$24:$P$24))</f>
        <v>4.6282355577492794E-2</v>
      </c>
      <c r="E61">
        <f t="shared" si="2"/>
        <v>4.2963545561409586E-4</v>
      </c>
      <c r="F61" s="4">
        <f t="shared" si="6"/>
        <v>8.3665419098158583E-2</v>
      </c>
      <c r="G61" s="4">
        <f t="shared" si="5"/>
        <v>5.2062709352158221E-3</v>
      </c>
      <c r="H61" s="4">
        <f t="shared" si="5"/>
        <v>1.4790601447866945E-3</v>
      </c>
      <c r="I61" s="4">
        <f t="shared" si="5"/>
        <v>1.3953217089961138E-2</v>
      </c>
      <c r="J61" s="4">
        <f t="shared" si="5"/>
        <v>1.2143335773979378E-4</v>
      </c>
      <c r="K61" s="4">
        <f t="shared" si="5"/>
        <v>4.7516767073337008E-4</v>
      </c>
      <c r="L61" s="4">
        <f t="shared" si="5"/>
        <v>2.9903219249188346E-5</v>
      </c>
      <c r="M61" s="4">
        <f t="shared" si="5"/>
        <v>1.6577327172816289E-3</v>
      </c>
      <c r="N61" s="4">
        <f t="shared" si="5"/>
        <v>5.2431434181143891E-2</v>
      </c>
      <c r="O61" s="4">
        <f t="shared" si="5"/>
        <v>8.4409758119084719E-5</v>
      </c>
      <c r="P61" s="4">
        <f t="shared" ref="G61:S81" si="7">1/(1+EXP(-P$2*($B61-P$3)))</f>
        <v>1.267582873293136E-2</v>
      </c>
      <c r="Q61" s="4">
        <f t="shared" si="7"/>
        <v>4.4787324123090022E-4</v>
      </c>
      <c r="R61" s="4">
        <f t="shared" si="7"/>
        <v>9.8489137063334205E-4</v>
      </c>
      <c r="S61" s="4">
        <f t="shared" si="7"/>
        <v>5.9927711166419337E-5</v>
      </c>
    </row>
    <row r="62" spans="1:19" x14ac:dyDescent="0.2">
      <c r="A62">
        <v>54</v>
      </c>
      <c r="B62">
        <f t="shared" si="4"/>
        <v>-3.4700000000000113</v>
      </c>
      <c r="C62">
        <f t="shared" si="1"/>
        <v>140.2399999999999</v>
      </c>
      <c r="D62" s="8">
        <f>EXP(SUMPRODUCT(LN($F62:$S62),AlturaTRI!$C$24:$P$24)+SUMPRODUCT(LN(1-$F62:$S62),1-AlturaTRI!$C$24:$P$24))</f>
        <v>4.6726306723029618E-2</v>
      </c>
      <c r="E62">
        <f t="shared" si="2"/>
        <v>4.4482772459988819E-4</v>
      </c>
      <c r="F62" s="4">
        <f t="shared" si="6"/>
        <v>8.4025544628697171E-2</v>
      </c>
      <c r="G62" s="4">
        <f t="shared" si="7"/>
        <v>5.2637869982653318E-3</v>
      </c>
      <c r="H62" s="4">
        <f t="shared" si="7"/>
        <v>1.4993015661994551E-3</v>
      </c>
      <c r="I62" s="4">
        <f t="shared" si="7"/>
        <v>1.407562183127992E-2</v>
      </c>
      <c r="J62" s="4">
        <f t="shared" si="7"/>
        <v>1.2381163496287518E-4</v>
      </c>
      <c r="K62" s="4">
        <f t="shared" si="7"/>
        <v>4.8297733126956359E-4</v>
      </c>
      <c r="L62" s="4">
        <f t="shared" si="7"/>
        <v>3.0847407081017093E-5</v>
      </c>
      <c r="M62" s="4">
        <f t="shared" si="7"/>
        <v>1.6747911131589871E-3</v>
      </c>
      <c r="N62" s="4">
        <f t="shared" si="7"/>
        <v>5.2976429269767644E-2</v>
      </c>
      <c r="O62" s="4">
        <f t="shared" si="7"/>
        <v>8.6684694771754816E-5</v>
      </c>
      <c r="P62" s="4">
        <f t="shared" si="7"/>
        <v>1.2815914719112876E-2</v>
      </c>
      <c r="Q62" s="4">
        <f t="shared" si="7"/>
        <v>4.5718084598829489E-4</v>
      </c>
      <c r="R62" s="4">
        <f t="shared" si="7"/>
        <v>1.0006603057875125E-3</v>
      </c>
      <c r="S62" s="4">
        <f t="shared" si="7"/>
        <v>6.138337703706733E-5</v>
      </c>
    </row>
    <row r="63" spans="1:19" x14ac:dyDescent="0.2">
      <c r="A63">
        <v>55</v>
      </c>
      <c r="B63">
        <f t="shared" si="4"/>
        <v>-3.4600000000000115</v>
      </c>
      <c r="C63">
        <f t="shared" si="1"/>
        <v>140.31999999999991</v>
      </c>
      <c r="D63" s="8">
        <f>EXP(SUMPRODUCT(LN($F63:$S63),AlturaTRI!$C$24:$P$24)+SUMPRODUCT(LN(1-$F63:$S63),1-AlturaTRI!$C$24:$P$24))</f>
        <v>4.7173942396054318E-2</v>
      </c>
      <c r="E63">
        <f t="shared" si="2"/>
        <v>4.6051115150350954E-4</v>
      </c>
      <c r="F63" s="4">
        <f t="shared" si="6"/>
        <v>8.4387077514291836E-2</v>
      </c>
      <c r="G63" s="4">
        <f t="shared" si="7"/>
        <v>5.3219350683561366E-3</v>
      </c>
      <c r="H63" s="4">
        <f t="shared" si="7"/>
        <v>1.5198195764492518E-3</v>
      </c>
      <c r="I63" s="4">
        <f t="shared" si="7"/>
        <v>1.4199084906771619E-2</v>
      </c>
      <c r="J63" s="4">
        <f t="shared" si="7"/>
        <v>1.2623648496092775E-4</v>
      </c>
      <c r="K63" s="4">
        <f t="shared" si="7"/>
        <v>4.9091528513440022E-4</v>
      </c>
      <c r="L63" s="4">
        <f t="shared" si="7"/>
        <v>3.1821406495505529E-5</v>
      </c>
      <c r="M63" s="4">
        <f t="shared" si="7"/>
        <v>1.6920247457852815E-3</v>
      </c>
      <c r="N63" s="4">
        <f t="shared" si="7"/>
        <v>5.3526769271103038E-2</v>
      </c>
      <c r="O63" s="4">
        <f t="shared" si="7"/>
        <v>8.9020938033243012E-5</v>
      </c>
      <c r="P63" s="4">
        <f t="shared" si="7"/>
        <v>1.295752853749565E-2</v>
      </c>
      <c r="Q63" s="4">
        <f t="shared" si="7"/>
        <v>4.6668178906306742E-4</v>
      </c>
      <c r="R63" s="4">
        <f t="shared" si="7"/>
        <v>1.0166814578528613E-3</v>
      </c>
      <c r="S63" s="4">
        <f t="shared" si="7"/>
        <v>6.2874399337140336E-5</v>
      </c>
    </row>
    <row r="64" spans="1:19" x14ac:dyDescent="0.2">
      <c r="A64">
        <v>56</v>
      </c>
      <c r="B64">
        <f t="shared" si="4"/>
        <v>-3.4500000000000117</v>
      </c>
      <c r="C64">
        <f t="shared" si="1"/>
        <v>140.39999999999992</v>
      </c>
      <c r="D64" s="8">
        <f>EXP(SUMPRODUCT(LN($F64:$S64),AlturaTRI!$C$24:$P$24)+SUMPRODUCT(LN(1-$F64:$S64),1-AlturaTRI!$C$24:$P$24))</f>
        <v>4.762528128842624E-2</v>
      </c>
      <c r="E64">
        <f t="shared" si="2"/>
        <v>4.766998614083081E-4</v>
      </c>
      <c r="F64" s="4">
        <f t="shared" si="6"/>
        <v>8.4750022024483757E-2</v>
      </c>
      <c r="G64" s="4">
        <f t="shared" si="7"/>
        <v>5.3807220146965436E-3</v>
      </c>
      <c r="H64" s="4">
        <f t="shared" si="7"/>
        <v>1.5406179433647062E-3</v>
      </c>
      <c r="I64" s="4">
        <f t="shared" si="7"/>
        <v>1.4323615194593017E-2</v>
      </c>
      <c r="J64" s="4">
        <f t="shared" si="7"/>
        <v>1.2870881951587549E-4</v>
      </c>
      <c r="K64" s="4">
        <f t="shared" si="7"/>
        <v>4.9898363777941981E-4</v>
      </c>
      <c r="L64" s="4">
        <f t="shared" si="7"/>
        <v>3.2826158696269281E-5</v>
      </c>
      <c r="M64" s="4">
        <f t="shared" si="7"/>
        <v>1.7094354091710495E-3</v>
      </c>
      <c r="N64" s="4">
        <f t="shared" si="7"/>
        <v>5.4082499926829335E-2</v>
      </c>
      <c r="O64" s="4">
        <f t="shared" si="7"/>
        <v>9.1420139739400839E-5</v>
      </c>
      <c r="P64" s="4">
        <f t="shared" si="7"/>
        <v>1.3100686399812675E-2</v>
      </c>
      <c r="Q64" s="4">
        <f t="shared" si="7"/>
        <v>4.7638008270183295E-4</v>
      </c>
      <c r="R64" s="4">
        <f t="shared" si="7"/>
        <v>1.0329588526304838E-3</v>
      </c>
      <c r="S64" s="4">
        <f t="shared" si="7"/>
        <v>6.4401636723829364E-5</v>
      </c>
    </row>
    <row r="65" spans="1:19" x14ac:dyDescent="0.2">
      <c r="A65">
        <v>57</v>
      </c>
      <c r="B65">
        <f t="shared" si="4"/>
        <v>-3.4400000000000119</v>
      </c>
      <c r="C65">
        <f t="shared" si="1"/>
        <v>140.4799999999999</v>
      </c>
      <c r="D65" s="8">
        <f>EXP(SUMPRODUCT(LN($F65:$S65),AlturaTRI!$C$24:$P$24)+SUMPRODUCT(LN(1-$F65:$S65),1-AlturaTRI!$C$24:$P$24))</f>
        <v>4.808034191396128E-2</v>
      </c>
      <c r="E65">
        <f t="shared" si="2"/>
        <v>4.9340832243745952E-4</v>
      </c>
      <c r="F65" s="4">
        <f t="shared" si="6"/>
        <v>8.5114382431072944E-2</v>
      </c>
      <c r="G65" s="4">
        <f t="shared" si="7"/>
        <v>5.4401547794782129E-3</v>
      </c>
      <c r="H65" s="4">
        <f t="shared" si="7"/>
        <v>1.5617004857814915E-3</v>
      </c>
      <c r="I65" s="4">
        <f t="shared" si="7"/>
        <v>1.444922164257951E-2</v>
      </c>
      <c r="J65" s="4">
        <f t="shared" si="7"/>
        <v>1.3122956825091986E-4</v>
      </c>
      <c r="K65" s="4">
        <f t="shared" si="7"/>
        <v>5.0718452913997808E-4</v>
      </c>
      <c r="L65" s="4">
        <f t="shared" si="7"/>
        <v>3.3862634598458765E-5</v>
      </c>
      <c r="M65" s="4">
        <f t="shared" si="7"/>
        <v>1.7270249155659713E-3</v>
      </c>
      <c r="N65" s="4">
        <f t="shared" si="7"/>
        <v>5.4643667230453233E-2</v>
      </c>
      <c r="O65" s="4">
        <f t="shared" si="7"/>
        <v>9.3883996216601639E-5</v>
      </c>
      <c r="P65" s="4">
        <f t="shared" si="7"/>
        <v>1.3245404679791108E-2</v>
      </c>
      <c r="Q65" s="4">
        <f t="shared" si="7"/>
        <v>4.8627982225595088E-4</v>
      </c>
      <c r="R65" s="4">
        <f t="shared" si="7"/>
        <v>1.049496579912286E-3</v>
      </c>
      <c r="S65" s="4">
        <f t="shared" si="7"/>
        <v>6.5965968702079105E-5</v>
      </c>
    </row>
    <row r="66" spans="1:19" x14ac:dyDescent="0.2">
      <c r="A66">
        <v>58</v>
      </c>
      <c r="B66">
        <f t="shared" si="4"/>
        <v>-3.4300000000000122</v>
      </c>
      <c r="C66">
        <f t="shared" si="1"/>
        <v>140.55999999999989</v>
      </c>
      <c r="D66" s="8">
        <f>EXP(SUMPRODUCT(LN($F66:$S66),AlturaTRI!$C$24:$P$24)+SUMPRODUCT(LN(1-$F66:$S66),1-AlturaTRI!$C$24:$P$24))</f>
        <v>4.8539142600263263E-2</v>
      </c>
      <c r="E66">
        <f t="shared" si="2"/>
        <v>5.1065135192476633E-4</v>
      </c>
      <c r="F66" s="4">
        <f t="shared" si="6"/>
        <v>8.5480163008012505E-2</v>
      </c>
      <c r="G66" s="4">
        <f t="shared" si="7"/>
        <v>5.5002403786142736E-3</v>
      </c>
      <c r="H66" s="4">
        <f t="shared" si="7"/>
        <v>1.5830710742240114E-3</v>
      </c>
      <c r="I66" s="4">
        <f t="shared" si="7"/>
        <v>1.4575913268706798E-2</v>
      </c>
      <c r="J66" s="4">
        <f t="shared" si="7"/>
        <v>1.337996789792857E-4</v>
      </c>
      <c r="K66" s="4">
        <f t="shared" si="7"/>
        <v>5.1552013419773853E-4</v>
      </c>
      <c r="L66" s="4">
        <f t="shared" si="7"/>
        <v>3.4931835766430158E-5</v>
      </c>
      <c r="M66" s="4">
        <f t="shared" si="7"/>
        <v>1.744795095641659E-3</v>
      </c>
      <c r="N66" s="4">
        <f t="shared" si="7"/>
        <v>5.5210317425601882E-2</v>
      </c>
      <c r="O66" s="4">
        <f t="shared" si="7"/>
        <v>9.6414249479158417E-5</v>
      </c>
      <c r="P66" s="4">
        <f t="shared" si="7"/>
        <v>1.3391699914546607E-2</v>
      </c>
      <c r="Q66" s="4">
        <f t="shared" si="7"/>
        <v>4.9638518789616674E-4</v>
      </c>
      <c r="R66" s="4">
        <f t="shared" si="7"/>
        <v>1.0662987944894846E-3</v>
      </c>
      <c r="S66" s="4">
        <f t="shared" si="7"/>
        <v>6.756829613049598E-5</v>
      </c>
    </row>
    <row r="67" spans="1:19" x14ac:dyDescent="0.2">
      <c r="A67">
        <v>59</v>
      </c>
      <c r="B67">
        <f t="shared" si="4"/>
        <v>-3.4200000000000124</v>
      </c>
      <c r="C67">
        <f t="shared" si="1"/>
        <v>140.6399999999999</v>
      </c>
      <c r="D67" s="8">
        <f>EXP(SUMPRODUCT(LN($F67:$S67),AlturaTRI!$C$24:$P$24)+SUMPRODUCT(LN(1-$F67:$S67),1-AlturaTRI!$C$24:$P$24))</f>
        <v>4.9001701480382652E-2</v>
      </c>
      <c r="E67">
        <f t="shared" si="2"/>
        <v>5.2844412262441907E-4</v>
      </c>
      <c r="F67" s="4">
        <f t="shared" si="6"/>
        <v>8.584736803130176E-2</v>
      </c>
      <c r="G67" s="4">
        <f t="shared" si="7"/>
        <v>5.560985902483973E-3</v>
      </c>
      <c r="H67" s="4">
        <f t="shared" si="7"/>
        <v>1.6047336315959475E-3</v>
      </c>
      <c r="I67" s="4">
        <f t="shared" si="7"/>
        <v>1.4703699161553934E-2</v>
      </c>
      <c r="J67" s="4">
        <f t="shared" si="7"/>
        <v>1.3642011805976712E-4</v>
      </c>
      <c r="K67" s="4">
        <f t="shared" si="7"/>
        <v>5.2399266355226297E-4</v>
      </c>
      <c r="L67" s="4">
        <f t="shared" si="7"/>
        <v>3.6034795380992942E-5</v>
      </c>
      <c r="M67" s="4">
        <f t="shared" si="7"/>
        <v>1.7627477986762352E-3</v>
      </c>
      <c r="N67" s="4">
        <f t="shared" si="7"/>
        <v>5.5782497004229069E-2</v>
      </c>
      <c r="O67" s="4">
        <f t="shared" si="7"/>
        <v>9.9012688458918611E-5</v>
      </c>
      <c r="P67" s="4">
        <f t="shared" si="7"/>
        <v>1.3539588805984333E-2</v>
      </c>
      <c r="Q67" s="4">
        <f t="shared" si="7"/>
        <v>5.0670044636234564E-4</v>
      </c>
      <c r="R67" s="4">
        <f t="shared" si="7"/>
        <v>1.0833697171767256E-3</v>
      </c>
      <c r="S67" s="4">
        <f t="shared" si="7"/>
        <v>6.920954173951991E-5</v>
      </c>
    </row>
    <row r="68" spans="1:19" x14ac:dyDescent="0.2">
      <c r="A68">
        <v>60</v>
      </c>
      <c r="B68">
        <f t="shared" si="4"/>
        <v>-3.4100000000000126</v>
      </c>
      <c r="C68">
        <f t="shared" si="1"/>
        <v>140.71999999999991</v>
      </c>
      <c r="D68" s="8">
        <f>EXP(SUMPRODUCT(LN($F68:$S68),AlturaTRI!$C$24:$P$24)+SUMPRODUCT(LN(1-$F68:$S68),1-AlturaTRI!$C$24:$P$24))</f>
        <v>4.9468036484299378E-2</v>
      </c>
      <c r="E68">
        <f t="shared" si="2"/>
        <v>5.4680216895729638E-4</v>
      </c>
      <c r="F68" s="4">
        <f t="shared" si="6"/>
        <v>8.6216001778878504E-2</v>
      </c>
      <c r="G68" s="4">
        <f t="shared" si="7"/>
        <v>5.6223985166840773E-3</v>
      </c>
      <c r="H68" s="4">
        <f t="shared" si="7"/>
        <v>1.6266921338797802E-3</v>
      </c>
      <c r="I68" s="4">
        <f t="shared" si="7"/>
        <v>1.4832588480767853E-2</v>
      </c>
      <c r="J68" s="4">
        <f t="shared" si="7"/>
        <v>1.3909187075921084E-4</v>
      </c>
      <c r="K68" s="4">
        <f t="shared" si="7"/>
        <v>5.3260436400185058E-4</v>
      </c>
      <c r="L68" s="4">
        <f t="shared" si="7"/>
        <v>3.7172579237165301E-5</v>
      </c>
      <c r="M68" s="4">
        <f t="shared" si="7"/>
        <v>1.7808848927406999E-3</v>
      </c>
      <c r="N68" s="4">
        <f t="shared" si="7"/>
        <v>5.6360252704732591E-2</v>
      </c>
      <c r="O68" s="4">
        <f t="shared" si="7"/>
        <v>1.0168115026790129E-4</v>
      </c>
      <c r="P68" s="4">
        <f t="shared" si="7"/>
        <v>1.3689088222206781E-2</v>
      </c>
      <c r="Q68" s="4">
        <f t="shared" si="7"/>
        <v>5.1722995274901154E-4</v>
      </c>
      <c r="R68" s="4">
        <f t="shared" si="7"/>
        <v>1.1007136358520458E-3</v>
      </c>
      <c r="S68" s="4">
        <f t="shared" si="7"/>
        <v>7.0890650662157692E-5</v>
      </c>
    </row>
    <row r="69" spans="1:19" x14ac:dyDescent="0.2">
      <c r="A69">
        <v>61</v>
      </c>
      <c r="B69">
        <f t="shared" si="4"/>
        <v>-3.4000000000000128</v>
      </c>
      <c r="C69">
        <f t="shared" si="1"/>
        <v>140.7999999999999</v>
      </c>
      <c r="D69" s="8">
        <f>EXP(SUMPRODUCT(LN($F69:$S69),AlturaTRI!$C$24:$P$24)+SUMPRODUCT(LN(1-$F69:$S69),1-AlturaTRI!$C$24:$P$24))</f>
        <v>4.9938165330228185E-2</v>
      </c>
      <c r="E69">
        <f t="shared" si="2"/>
        <v>5.6574139329126536E-4</v>
      </c>
      <c r="F69" s="4">
        <f t="shared" si="6"/>
        <v>8.6586068530510152E-2</v>
      </c>
      <c r="G69" s="4">
        <f t="shared" si="7"/>
        <v>5.6844854627868899E-3</v>
      </c>
      <c r="H69" s="4">
        <f t="shared" si="7"/>
        <v>1.6489506108453953E-3</v>
      </c>
      <c r="I69" s="4">
        <f t="shared" si="7"/>
        <v>1.4962590457529448E-2</v>
      </c>
      <c r="J69" s="4">
        <f t="shared" si="7"/>
        <v>1.4181594162206713E-4</v>
      </c>
      <c r="K69" s="4">
        <f t="shared" si="7"/>
        <v>5.4135751913375997E-4</v>
      </c>
      <c r="L69" s="4">
        <f t="shared" si="7"/>
        <v>3.8346286773398134E-5</v>
      </c>
      <c r="M69" s="4">
        <f t="shared" si="7"/>
        <v>1.7992082648871049E-3</v>
      </c>
      <c r="N69" s="4">
        <f t="shared" si="7"/>
        <v>5.6943631509981364E-2</v>
      </c>
      <c r="O69" s="4">
        <f t="shared" si="7"/>
        <v>1.0442152149485924E-4</v>
      </c>
      <c r="P69" s="4">
        <f t="shared" si="7"/>
        <v>1.3840215198928224E-2</v>
      </c>
      <c r="Q69" s="4">
        <f t="shared" si="7"/>
        <v>5.2797815232740939E-4</v>
      </c>
      <c r="R69" s="4">
        <f t="shared" si="7"/>
        <v>1.1183349065129211E-3</v>
      </c>
      <c r="S69" s="4">
        <f t="shared" si="7"/>
        <v>7.2612590977579335E-5</v>
      </c>
    </row>
    <row r="70" spans="1:19" x14ac:dyDescent="0.2">
      <c r="A70">
        <v>62</v>
      </c>
      <c r="B70">
        <f t="shared" si="4"/>
        <v>-3.390000000000013</v>
      </c>
      <c r="C70">
        <f t="shared" si="1"/>
        <v>140.87999999999988</v>
      </c>
      <c r="D70" s="8">
        <f>EXP(SUMPRODUCT(LN($F70:$S70),AlturaTRI!$C$24:$P$24)+SUMPRODUCT(LN(1-$F70:$S70),1-AlturaTRI!$C$24:$P$24))</f>
        <v>5.0412105515743079E-2</v>
      </c>
      <c r="E70">
        <f t="shared" si="2"/>
        <v>5.8527807225283875E-4</v>
      </c>
      <c r="F70" s="4">
        <f t="shared" si="6"/>
        <v>8.6957572567683772E-2</v>
      </c>
      <c r="G70" s="4">
        <f t="shared" si="7"/>
        <v>5.7472540591051013E-3</v>
      </c>
      <c r="H70" s="4">
        <f t="shared" si="7"/>
        <v>1.6715131467678831E-3</v>
      </c>
      <c r="I70" s="4">
        <f t="shared" si="7"/>
        <v>1.5093714395020831E-2</v>
      </c>
      <c r="J70" s="4">
        <f t="shared" si="7"/>
        <v>1.4459335484714902E-4</v>
      </c>
      <c r="K70" s="4">
        <f t="shared" si="7"/>
        <v>5.5025444992397993E-4</v>
      </c>
      <c r="L70" s="4">
        <f t="shared" si="7"/>
        <v>3.9557052133259983E-5</v>
      </c>
      <c r="M70" s="4">
        <f t="shared" si="7"/>
        <v>1.8177198213385635E-3</v>
      </c>
      <c r="N70" s="4">
        <f t="shared" si="7"/>
        <v>5.7532680645250599E-2</v>
      </c>
      <c r="O70" s="4">
        <f t="shared" si="7"/>
        <v>1.0723573953667581E-4</v>
      </c>
      <c r="P70" s="4">
        <f t="shared" si="7"/>
        <v>1.3992986940895539E-2</v>
      </c>
      <c r="Q70" s="4">
        <f t="shared" si="7"/>
        <v>5.3894958240481951E-4</v>
      </c>
      <c r="R70" s="4">
        <f t="shared" si="7"/>
        <v>1.1362379543486338E-3</v>
      </c>
      <c r="S70" s="4">
        <f t="shared" si="7"/>
        <v>7.4376354267889947E-5</v>
      </c>
    </row>
    <row r="71" spans="1:19" x14ac:dyDescent="0.2">
      <c r="A71">
        <v>63</v>
      </c>
      <c r="B71">
        <f t="shared" si="4"/>
        <v>-3.3800000000000132</v>
      </c>
      <c r="C71">
        <f t="shared" si="1"/>
        <v>140.95999999999989</v>
      </c>
      <c r="D71" s="8">
        <f>EXP(SUMPRODUCT(LN($F71:$S71),AlturaTRI!$C$24:$P$24)+SUMPRODUCT(LN(1-$F71:$S71),1-AlturaTRI!$C$24:$P$24))</f>
        <v>5.0889874308719323E-2</v>
      </c>
      <c r="E71">
        <f t="shared" si="2"/>
        <v>6.0542886306741829E-4</v>
      </c>
      <c r="F71" s="4">
        <f t="shared" si="6"/>
        <v>8.7330518173495325E-2</v>
      </c>
      <c r="G71" s="4">
        <f t="shared" si="7"/>
        <v>5.8107117014633176E-3</v>
      </c>
      <c r="H71" s="4">
        <f t="shared" si="7"/>
        <v>1.694383881154648E-3</v>
      </c>
      <c r="I71" s="4">
        <f t="shared" si="7"/>
        <v>1.5225969668894234E-2</v>
      </c>
      <c r="J71" s="4">
        <f t="shared" si="7"/>
        <v>1.4742515467173535E-4</v>
      </c>
      <c r="K71" s="4">
        <f t="shared" si="7"/>
        <v>5.5929751534668194E-4</v>
      </c>
      <c r="L71" s="4">
        <f t="shared" si="7"/>
        <v>4.0806045260604979E-5</v>
      </c>
      <c r="M71" s="4">
        <f t="shared" si="7"/>
        <v>1.836421487681086E-3</v>
      </c>
      <c r="N71" s="4">
        <f t="shared" si="7"/>
        <v>5.8127447576063307E-2</v>
      </c>
      <c r="O71" s="4">
        <f t="shared" si="7"/>
        <v>1.1012579396552849E-4</v>
      </c>
      <c r="P71" s="4">
        <f t="shared" si="7"/>
        <v>1.4147420823315555E-2</v>
      </c>
      <c r="Q71" s="4">
        <f t="shared" si="7"/>
        <v>5.501488742218815E-4</v>
      </c>
      <c r="R71" s="4">
        <f t="shared" si="7"/>
        <v>1.154427274829206E-3</v>
      </c>
      <c r="S71" s="4">
        <f t="shared" si="7"/>
        <v>7.6182956188396443E-5</v>
      </c>
    </row>
    <row r="72" spans="1:19" x14ac:dyDescent="0.2">
      <c r="A72">
        <v>64</v>
      </c>
      <c r="B72">
        <f t="shared" si="4"/>
        <v>-3.3700000000000134</v>
      </c>
      <c r="C72">
        <f t="shared" si="1"/>
        <v>141.03999999999991</v>
      </c>
      <c r="D72" s="8">
        <f>EXP(SUMPRODUCT(LN($F72:$S72),AlturaTRI!$C$24:$P$24)+SUMPRODUCT(LN(1-$F72:$S72),1-AlturaTRI!$C$24:$P$24))</f>
        <v>5.1371488738089506E-2</v>
      </c>
      <c r="E72">
        <f t="shared" si="2"/>
        <v>6.2621080992525629E-4</v>
      </c>
      <c r="F72" s="4">
        <f t="shared" si="6"/>
        <v>8.7704909632537645E-2</v>
      </c>
      <c r="G72" s="4">
        <f t="shared" si="7"/>
        <v>5.8748658639765153E-3</v>
      </c>
      <c r="H72" s="4">
        <f t="shared" si="7"/>
        <v>1.7175670094819356E-3</v>
      </c>
      <c r="I72" s="4">
        <f t="shared" si="7"/>
        <v>1.5359365727741964E-2</v>
      </c>
      <c r="J72" s="4">
        <f t="shared" si="7"/>
        <v>1.5031240576316547E-4</v>
      </c>
      <c r="K72" s="4">
        <f t="shared" si="7"/>
        <v>5.6848911299352744E-4</v>
      </c>
      <c r="L72" s="4">
        <f t="shared" si="7"/>
        <v>4.2094473029277769E-5</v>
      </c>
      <c r="M72" s="4">
        <f t="shared" si="7"/>
        <v>1.8553152090572912E-3</v>
      </c>
      <c r="N72" s="4">
        <f t="shared" si="7"/>
        <v>5.8727980005936424E-2</v>
      </c>
      <c r="O72" s="4">
        <f t="shared" si="7"/>
        <v>1.1309372793277765E-4</v>
      </c>
      <c r="P72" s="4">
        <f t="shared" si="7"/>
        <v>1.4303534393288634E-2</v>
      </c>
      <c r="Q72" s="4">
        <f t="shared" si="7"/>
        <v>5.6158075488868542E-4</v>
      </c>
      <c r="R72" s="4">
        <f t="shared" si="7"/>
        <v>1.172907434811143E-3</v>
      </c>
      <c r="S72" s="4">
        <f t="shared" si="7"/>
        <v>7.8033437051693518E-5</v>
      </c>
    </row>
    <row r="73" spans="1:19" x14ac:dyDescent="0.2">
      <c r="A73">
        <v>65</v>
      </c>
      <c r="B73">
        <f t="shared" si="4"/>
        <v>-3.3600000000000136</v>
      </c>
      <c r="C73">
        <f t="shared" si="1"/>
        <v>141.11999999999989</v>
      </c>
      <c r="D73" s="8">
        <f>EXP(SUMPRODUCT(LN($F73:$S73),AlturaTRI!$C$24:$P$24)+SUMPRODUCT(LN(1-$F73:$S73),1-AlturaTRI!$C$24:$P$24))</f>
        <v>5.1856965584412273E-2</v>
      </c>
      <c r="E73">
        <f t="shared" si="2"/>
        <v>6.4764135037012605E-4</v>
      </c>
      <c r="F73" s="4">
        <f t="shared" si="6"/>
        <v>8.8080751230787402E-2</v>
      </c>
      <c r="G73" s="4">
        <f t="shared" si="7"/>
        <v>5.9397240998352776E-3</v>
      </c>
      <c r="H73" s="4">
        <f t="shared" si="7"/>
        <v>1.7410667839408949E-3</v>
      </c>
      <c r="I73" s="4">
        <f t="shared" si="7"/>
        <v>1.5493912093567942E-2</v>
      </c>
      <c r="J73" s="4">
        <f t="shared" si="7"/>
        <v>1.5325619361806673E-4</v>
      </c>
      <c r="K73" s="4">
        <f t="shared" si="7"/>
        <v>5.7783167970296579E-4</v>
      </c>
      <c r="L73" s="4">
        <f t="shared" si="7"/>
        <v>4.3423580408444424E-5</v>
      </c>
      <c r="M73" s="4">
        <f t="shared" si="7"/>
        <v>1.8744029503619858E-3</v>
      </c>
      <c r="N73" s="4">
        <f t="shared" si="7"/>
        <v>5.9334325874030078E-2</v>
      </c>
      <c r="O73" s="4">
        <f t="shared" si="7"/>
        <v>1.1614163961056266E-4</v>
      </c>
      <c r="P73" s="4">
        <f t="shared" si="7"/>
        <v>1.4461345371248305E-2</v>
      </c>
      <c r="Q73" s="4">
        <f t="shared" si="7"/>
        <v>5.732500493604056E-4</v>
      </c>
      <c r="R73" s="4">
        <f t="shared" si="7"/>
        <v>1.1916830736602331E-3</v>
      </c>
      <c r="S73" s="4">
        <f t="shared" si="7"/>
        <v>7.9928862425903747E-5</v>
      </c>
    </row>
    <row r="74" spans="1:19" x14ac:dyDescent="0.2">
      <c r="A74">
        <v>66</v>
      </c>
      <c r="B74">
        <f t="shared" si="4"/>
        <v>-3.3500000000000139</v>
      </c>
      <c r="C74">
        <f t="shared" ref="C74:C137" si="8">B74*$B$3+$B$2</f>
        <v>141.19999999999987</v>
      </c>
      <c r="D74" s="8">
        <f>EXP(SUMPRODUCT(LN($F74:$S74),AlturaTRI!$C$24:$P$24)+SUMPRODUCT(LN(1-$F74:$S74),1-AlturaTRI!$C$24:$P$24))</f>
        <v>5.2346321370249853E-2</v>
      </c>
      <c r="E74">
        <f t="shared" ref="E74:E137" si="9">1/SQRT(2*PI())*EXP(-(B74^2)/2)/0.4*$B$6</f>
        <v>6.6973832170759786E-4</v>
      </c>
      <c r="F74" s="4">
        <f t="shared" si="6"/>
        <v>8.8458047255491168E-2</v>
      </c>
      <c r="G74" s="4">
        <f t="shared" si="7"/>
        <v>6.0052940420979401E-3</v>
      </c>
      <c r="H74" s="4">
        <f t="shared" si="7"/>
        <v>1.764887514193292E-3</v>
      </c>
      <c r="I74" s="4">
        <f t="shared" si="7"/>
        <v>1.5629618362260254E-2</v>
      </c>
      <c r="J74" s="4">
        <f t="shared" si="7"/>
        <v>1.562576249693663E-4</v>
      </c>
      <c r="K74" s="4">
        <f t="shared" si="7"/>
        <v>5.873276921997011E-4</v>
      </c>
      <c r="L74" s="4">
        <f t="shared" si="7"/>
        <v>4.4794651664670737E-5</v>
      </c>
      <c r="M74" s="4">
        <f t="shared" si="7"/>
        <v>1.8936866964396365E-3</v>
      </c>
      <c r="N74" s="4">
        <f t="shared" si="7"/>
        <v>5.9946533352697909E-2</v>
      </c>
      <c r="O74" s="4">
        <f t="shared" si="7"/>
        <v>1.1927168367211518E-4</v>
      </c>
      <c r="P74" s="4">
        <f t="shared" si="7"/>
        <v>1.4620871652407068E-2</v>
      </c>
      <c r="Q74" s="4">
        <f t="shared" si="7"/>
        <v>5.8516168245327537E-4</v>
      </c>
      <c r="R74" s="4">
        <f t="shared" si="7"/>
        <v>1.2107589043916622E-3</v>
      </c>
      <c r="S74" s="4">
        <f t="shared" si="7"/>
        <v>8.187032374741546E-5</v>
      </c>
    </row>
    <row r="75" spans="1:19" x14ac:dyDescent="0.2">
      <c r="A75">
        <v>67</v>
      </c>
      <c r="B75">
        <f t="shared" ref="B75:B138" si="10">B74+0.01</f>
        <v>-3.3400000000000141</v>
      </c>
      <c r="C75">
        <f t="shared" si="8"/>
        <v>141.27999999999989</v>
      </c>
      <c r="D75" s="8">
        <f>EXP(SUMPRODUCT(LN($F75:$S75),AlturaTRI!$C$24:$P$24)+SUMPRODUCT(LN(1-$F75:$S75),1-AlturaTRI!$C$24:$P$24))</f>
        <v>5.2839572350353359E-2</v>
      </c>
      <c r="E75">
        <f t="shared" si="9"/>
        <v>6.9251996742966725E-4</v>
      </c>
      <c r="F75" s="4">
        <f t="shared" si="6"/>
        <v>8.8836801995050327E-2</v>
      </c>
      <c r="G75" s="4">
        <f t="shared" si="7"/>
        <v>6.0715834044897188E-3</v>
      </c>
      <c r="H75" s="4">
        <f t="shared" si="7"/>
        <v>1.7890335681369867E-3</v>
      </c>
      <c r="I75" s="4">
        <f t="shared" si="7"/>
        <v>1.5766494204065194E-2</v>
      </c>
      <c r="J75" s="4">
        <f t="shared" si="7"/>
        <v>1.5931782820123336E-4</v>
      </c>
      <c r="K75" s="4">
        <f t="shared" si="7"/>
        <v>5.9697966774447341E-4</v>
      </c>
      <c r="L75" s="4">
        <f t="shared" si="7"/>
        <v>4.6209011601904358E-5</v>
      </c>
      <c r="M75" s="4">
        <f t="shared" si="7"/>
        <v>1.913168452283753E-3</v>
      </c>
      <c r="N75" s="4">
        <f t="shared" si="7"/>
        <v>6.0564650844937201E-2</v>
      </c>
      <c r="O75" s="4">
        <f t="shared" si="7"/>
        <v>1.2248607281182511E-4</v>
      </c>
      <c r="P75" s="4">
        <f t="shared" si="7"/>
        <v>1.4782131308207934E-2</v>
      </c>
      <c r="Q75" s="4">
        <f t="shared" si="7"/>
        <v>5.9732068090170658E-4</v>
      </c>
      <c r="R75" s="4">
        <f t="shared" si="7"/>
        <v>1.2301397148276898E-3</v>
      </c>
      <c r="S75" s="4">
        <f t="shared" si="7"/>
        <v>8.3858938948466079E-5</v>
      </c>
    </row>
    <row r="76" spans="1:19" x14ac:dyDescent="0.2">
      <c r="A76">
        <v>68</v>
      </c>
      <c r="B76">
        <f t="shared" si="10"/>
        <v>-3.3300000000000143</v>
      </c>
      <c r="C76">
        <f t="shared" si="8"/>
        <v>141.3599999999999</v>
      </c>
      <c r="D76" s="8">
        <f>EXP(SUMPRODUCT(LN($F76:$S76),AlturaTRI!$C$24:$P$24)+SUMPRODUCT(LN(1-$F76:$S76),1-AlturaTRI!$C$24:$P$24))</f>
        <v>5.3336734501652078E-2</v>
      </c>
      <c r="E76">
        <f t="shared" si="9"/>
        <v>7.1600494365239517E-4</v>
      </c>
      <c r="F76" s="4">
        <f t="shared" si="6"/>
        <v>8.9217019738904835E-2</v>
      </c>
      <c r="G76" s="4">
        <f t="shared" si="7"/>
        <v>6.1385999822087351E-3</v>
      </c>
      <c r="H76" s="4">
        <f t="shared" si="7"/>
        <v>1.8135093726812967E-3</v>
      </c>
      <c r="I76" s="4">
        <f t="shared" si="7"/>
        <v>1.5904549364062253E-2</v>
      </c>
      <c r="J76" s="4">
        <f t="shared" si="7"/>
        <v>1.624379537721115E-4</v>
      </c>
      <c r="K76" s="4">
        <f t="shared" si="7"/>
        <v>6.0679016479432257E-4</v>
      </c>
      <c r="L76" s="4">
        <f t="shared" si="7"/>
        <v>4.7668026840555662E-5</v>
      </c>
      <c r="M76" s="4">
        <f t="shared" si="7"/>
        <v>1.9328502432382039E-3</v>
      </c>
      <c r="N76" s="4">
        <f t="shared" si="7"/>
        <v>6.1188726981736614E-2</v>
      </c>
      <c r="O76" s="4">
        <f t="shared" si="7"/>
        <v>1.257870793061229E-4</v>
      </c>
      <c r="P76" s="4">
        <f t="shared" si="7"/>
        <v>1.4945142587781778E-2</v>
      </c>
      <c r="Q76" s="4">
        <f t="shared" si="7"/>
        <v>6.0973217545738049E-4</v>
      </c>
      <c r="R76" s="4">
        <f t="shared" si="7"/>
        <v>1.2498303687731552E-3</v>
      </c>
      <c r="S76" s="4">
        <f t="shared" si="7"/>
        <v>8.5895853099931372E-5</v>
      </c>
    </row>
    <row r="77" spans="1:19" x14ac:dyDescent="0.2">
      <c r="A77">
        <v>69</v>
      </c>
      <c r="B77">
        <f t="shared" si="10"/>
        <v>-3.3200000000000145</v>
      </c>
      <c r="C77">
        <f t="shared" si="8"/>
        <v>141.43999999999988</v>
      </c>
      <c r="D77" s="8">
        <f>EXP(SUMPRODUCT(LN($F77:$S77),AlturaTRI!$C$24:$P$24)+SUMPRODUCT(LN(1-$F77:$S77),1-AlturaTRI!$C$24:$P$24))</f>
        <v>5.3837823513044829E-2</v>
      </c>
      <c r="E77">
        <f t="shared" si="9"/>
        <v>7.4021232556305586E-4</v>
      </c>
      <c r="F77" s="4">
        <f t="shared" si="6"/>
        <v>8.9598704777416202E-2</v>
      </c>
      <c r="G77" s="4">
        <f t="shared" si="7"/>
        <v>6.2063516527391237E-3</v>
      </c>
      <c r="H77" s="4">
        <f t="shared" si="7"/>
        <v>1.8383194145323632E-3</v>
      </c>
      <c r="I77" s="4">
        <f t="shared" si="7"/>
        <v>1.604379366264054E-2</v>
      </c>
      <c r="J77" s="4">
        <f t="shared" si="7"/>
        <v>1.6561917464599503E-4</v>
      </c>
      <c r="K77" s="4">
        <f t="shared" si="7"/>
        <v>6.1676178367350799E-4</v>
      </c>
      <c r="L77" s="4">
        <f t="shared" si="7"/>
        <v>4.9173107136907762E-5</v>
      </c>
      <c r="M77" s="4">
        <f t="shared" si="7"/>
        <v>1.9527341152004629E-3</v>
      </c>
      <c r="N77" s="4">
        <f t="shared" si="7"/>
        <v>6.181881061932025E-2</v>
      </c>
      <c r="O77" s="4">
        <f t="shared" si="7"/>
        <v>1.2917703661627009E-4</v>
      </c>
      <c r="P77" s="4">
        <f t="shared" si="7"/>
        <v>1.510992391941034E-2</v>
      </c>
      <c r="Q77" s="4">
        <f t="shared" si="7"/>
        <v>6.224014030311413E-4</v>
      </c>
      <c r="R77" s="4">
        <f t="shared" si="7"/>
        <v>1.2698358072090682E-3</v>
      </c>
      <c r="S77" s="4">
        <f t="shared" si="7"/>
        <v>8.7982239069688673E-5</v>
      </c>
    </row>
    <row r="78" spans="1:19" x14ac:dyDescent="0.2">
      <c r="A78">
        <v>70</v>
      </c>
      <c r="B78">
        <f t="shared" si="10"/>
        <v>-3.3100000000000147</v>
      </c>
      <c r="C78">
        <f t="shared" si="8"/>
        <v>141.51999999999987</v>
      </c>
      <c r="D78" s="8">
        <f>EXP(SUMPRODUCT(LN($F78:$S78),AlturaTRI!$C$24:$P$24)+SUMPRODUCT(LN(1-$F78:$S78),1-AlturaTRI!$C$24:$P$24))</f>
        <v>5.4342854774990831E-2</v>
      </c>
      <c r="E78">
        <f t="shared" si="9"/>
        <v>7.651616138732002E-4</v>
      </c>
      <c r="F78" s="4">
        <f t="shared" si="6"/>
        <v>8.9981861401749158E-2</v>
      </c>
      <c r="G78" s="4">
        <f t="shared" si="7"/>
        <v>6.2748463766711107E-3</v>
      </c>
      <c r="H78" s="4">
        <f t="shared" si="7"/>
        <v>1.8634682409886399E-3</v>
      </c>
      <c r="I78" s="4">
        <f t="shared" si="7"/>
        <v>1.6184236995976067E-2</v>
      </c>
      <c r="J78" s="4">
        <f t="shared" si="7"/>
        <v>1.6886268673210671E-4</v>
      </c>
      <c r="K78" s="4">
        <f t="shared" si="7"/>
        <v>6.2689716725523664E-4</v>
      </c>
      <c r="L78" s="4">
        <f t="shared" si="7"/>
        <v>5.0725706744124398E-5</v>
      </c>
      <c r="M78" s="4">
        <f t="shared" si="7"/>
        <v>1.972822134826828E-3</v>
      </c>
      <c r="N78" s="4">
        <f t="shared" si="7"/>
        <v>6.2454950836285918E-2</v>
      </c>
      <c r="O78" s="4">
        <f t="shared" si="7"/>
        <v>1.3265834103417824E-4</v>
      </c>
      <c r="P78" s="4">
        <f t="shared" si="7"/>
        <v>1.5276493911994525E-2</v>
      </c>
      <c r="Q78" s="4">
        <f t="shared" si="7"/>
        <v>6.3533370887855934E-4</v>
      </c>
      <c r="R78" s="4">
        <f t="shared" si="7"/>
        <v>1.2901610495045545E-3</v>
      </c>
      <c r="S78" s="4">
        <f t="shared" si="7"/>
        <v>9.0119298196928544E-5</v>
      </c>
    </row>
    <row r="79" spans="1:19" x14ac:dyDescent="0.2">
      <c r="A79">
        <v>71</v>
      </c>
      <c r="B79">
        <f t="shared" si="10"/>
        <v>-3.3000000000000149</v>
      </c>
      <c r="C79">
        <f t="shared" si="8"/>
        <v>141.59999999999988</v>
      </c>
      <c r="D79" s="8">
        <f>EXP(SUMPRODUCT(LN($F79:$S79),AlturaTRI!$C$24:$P$24)+SUMPRODUCT(LN(1-$F79:$S79),1-AlturaTRI!$C$24:$P$24))</f>
        <v>5.4851843368897285E-2</v>
      </c>
      <c r="E79">
        <f t="shared" si="9"/>
        <v>7.9087274127388242E-4</v>
      </c>
      <c r="F79" s="4">
        <f t="shared" si="6"/>
        <v>9.0366493903752315E-2</v>
      </c>
      <c r="G79" s="4">
        <f t="shared" si="7"/>
        <v>6.344092198528252E-3</v>
      </c>
      <c r="H79" s="4">
        <f t="shared" si="7"/>
        <v>1.8889604607466252E-3</v>
      </c>
      <c r="I79" s="4">
        <f t="shared" si="7"/>
        <v>1.6325889336510382E-2</v>
      </c>
      <c r="J79" s="4">
        <f t="shared" si="7"/>
        <v>1.7216970933314548E-4</v>
      </c>
      <c r="K79" s="4">
        <f t="shared" si="7"/>
        <v>6.3719900165438883E-4</v>
      </c>
      <c r="L79" s="4">
        <f t="shared" si="7"/>
        <v>5.2327325816166834E-5</v>
      </c>
      <c r="M79" s="4">
        <f t="shared" si="7"/>
        <v>1.9931163897396183E-3</v>
      </c>
      <c r="N79" s="4">
        <f t="shared" si="7"/>
        <v>6.3097196930636132E-2</v>
      </c>
      <c r="O79" s="4">
        <f t="shared" si="7"/>
        <v>1.3623345337240703E-4</v>
      </c>
      <c r="P79" s="4">
        <f t="shared" si="7"/>
        <v>1.5444871356528179E-2</v>
      </c>
      <c r="Q79" s="4">
        <f t="shared" si="7"/>
        <v>6.4853454883002785E-4</v>
      </c>
      <c r="R79" s="4">
        <f t="shared" si="7"/>
        <v>1.3108111946474234E-3</v>
      </c>
      <c r="S79" s="4">
        <f t="shared" si="7"/>
        <v>9.2308260982800703E-5</v>
      </c>
    </row>
    <row r="80" spans="1:19" x14ac:dyDescent="0.2">
      <c r="A80">
        <v>72</v>
      </c>
      <c r="B80">
        <f t="shared" si="10"/>
        <v>-3.2900000000000151</v>
      </c>
      <c r="C80">
        <f t="shared" si="8"/>
        <v>141.67999999999989</v>
      </c>
      <c r="D80" s="8">
        <f>EXP(SUMPRODUCT(LN($F80:$S80),AlturaTRI!$C$24:$P$24)+SUMPRODUCT(LN(1-$F80:$S80),1-AlturaTRI!$C$24:$P$24))</f>
        <v>5.5364804056301488E-2</v>
      </c>
      <c r="E80">
        <f t="shared" si="9"/>
        <v>8.173660788892013E-4</v>
      </c>
      <c r="F80" s="4">
        <f t="shared" si="6"/>
        <v>9.0752606575837891E-2</v>
      </c>
      <c r="G80" s="4">
        <f t="shared" si="7"/>
        <v>6.4140972476017088E-3</v>
      </c>
      <c r="H80" s="4">
        <f t="shared" si="7"/>
        <v>1.9148007447169688E-3</v>
      </c>
      <c r="I80" s="4">
        <f t="shared" si="7"/>
        <v>1.6468760733430017E-2</v>
      </c>
      <c r="J80" s="4">
        <f t="shared" si="7"/>
        <v>1.7554148560226487E-4</v>
      </c>
      <c r="K80" s="4">
        <f t="shared" si="7"/>
        <v>6.4767001693139599E-4</v>
      </c>
      <c r="L80" s="4">
        <f t="shared" si="7"/>
        <v>5.3979511855969589E-5</v>
      </c>
      <c r="M80" s="4">
        <f t="shared" si="7"/>
        <v>2.0136189887363623E-3</v>
      </c>
      <c r="N80" s="4">
        <f t="shared" si="7"/>
        <v>6.3745598416699953E-2</v>
      </c>
      <c r="O80" s="4">
        <f t="shared" si="7"/>
        <v>1.3990490069952261E-4</v>
      </c>
      <c r="P80" s="4">
        <f t="shared" si="7"/>
        <v>1.5615075227576821E-2</v>
      </c>
      <c r="Q80" s="4">
        <f t="shared" si="7"/>
        <v>6.6200949156627821E-4</v>
      </c>
      <c r="R80" s="4">
        <f t="shared" si="7"/>
        <v>1.3317914224936316E-3</v>
      </c>
      <c r="S80" s="4">
        <f t="shared" si="7"/>
        <v>9.4550387797790781E-5</v>
      </c>
    </row>
    <row r="81" spans="1:19" x14ac:dyDescent="0.2">
      <c r="A81">
        <v>73</v>
      </c>
      <c r="B81">
        <f t="shared" si="10"/>
        <v>-3.2800000000000153</v>
      </c>
      <c r="C81">
        <f t="shared" si="8"/>
        <v>141.75999999999988</v>
      </c>
      <c r="D81" s="8">
        <f>EXP(SUMPRODUCT(LN($F81:$S81),AlturaTRI!$C$24:$P$24)+SUMPRODUCT(LN(1-$F81:$S81),1-AlturaTRI!$C$24:$P$24))</f>
        <v>5.5881751267844525E-2</v>
      </c>
      <c r="E81">
        <f t="shared" si="9"/>
        <v>8.4466244272414829E-4</v>
      </c>
      <c r="F81" s="4">
        <f t="shared" si="6"/>
        <v>9.1140203710860124E-2</v>
      </c>
      <c r="G81" s="4">
        <f t="shared" si="7"/>
        <v>6.4848697387917499E-3</v>
      </c>
      <c r="H81" s="4">
        <f t="shared" si="7"/>
        <v>1.9409938268510538E-3</v>
      </c>
      <c r="I81" s="4">
        <f t="shared" si="7"/>
        <v>1.6612861313147164E-2</v>
      </c>
      <c r="J81" s="4">
        <f t="shared" si="7"/>
        <v>1.789792830089558E-4</v>
      </c>
      <c r="K81" s="4">
        <f t="shared" ref="G81:S100" si="11">1/(1+EXP(-K$2*($B81-K$3)))</f>
        <v>6.5831298780746504E-4</v>
      </c>
      <c r="L81" s="4">
        <f t="shared" si="11"/>
        <v>5.5683861209267029E-5</v>
      </c>
      <c r="M81" s="4">
        <f t="shared" si="11"/>
        <v>2.0343320620010109E-3</v>
      </c>
      <c r="N81" s="4">
        <f t="shared" si="11"/>
        <v>6.4400205021943907E-2</v>
      </c>
      <c r="O81" s="4">
        <f t="shared" si="11"/>
        <v>1.436752781220274E-4</v>
      </c>
      <c r="P81" s="4">
        <f t="shared" si="11"/>
        <v>1.5787124684761459E-2</v>
      </c>
      <c r="Q81" s="4">
        <f t="shared" si="11"/>
        <v>6.7576422094022892E-4</v>
      </c>
      <c r="R81" s="4">
        <f t="shared" si="11"/>
        <v>1.3531069950359178E-3</v>
      </c>
      <c r="S81" s="4">
        <f t="shared" si="11"/>
        <v>9.6846969606228749E-5</v>
      </c>
    </row>
    <row r="82" spans="1:19" x14ac:dyDescent="0.2">
      <c r="A82">
        <v>74</v>
      </c>
      <c r="B82">
        <f t="shared" si="10"/>
        <v>-3.2700000000000156</v>
      </c>
      <c r="C82">
        <f t="shared" si="8"/>
        <v>141.83999999999986</v>
      </c>
      <c r="D82" s="8">
        <f>EXP(SUMPRODUCT(LN($F82:$S82),AlturaTRI!$C$24:$P$24)+SUMPRODUCT(LN(1-$F82:$S82),1-AlturaTRI!$C$24:$P$24))</f>
        <v>5.6402699092034166E-2</v>
      </c>
      <c r="E82">
        <f t="shared" si="9"/>
        <v>8.7278310010265123E-4</v>
      </c>
      <c r="F82" s="4">
        <f t="shared" si="6"/>
        <v>9.1529289601993052E-2</v>
      </c>
      <c r="G82" s="4">
        <f t="shared" si="11"/>
        <v>6.5564179734563582E-3</v>
      </c>
      <c r="H82" s="4">
        <f t="shared" si="11"/>
        <v>1.9675445049782097E-3</v>
      </c>
      <c r="I82" s="4">
        <f t="shared" si="11"/>
        <v>1.6758201279781112E-2</v>
      </c>
      <c r="J82" s="4">
        <f t="shared" si="11"/>
        <v>1.8248439381400025E-4</v>
      </c>
      <c r="K82" s="4">
        <f t="shared" si="11"/>
        <v>6.6913073439131316E-4</v>
      </c>
      <c r="L82" s="4">
        <f t="shared" si="11"/>
        <v>5.7442020605509198E-5</v>
      </c>
      <c r="M82" s="4">
        <f t="shared" si="11"/>
        <v>2.0552577613171656E-3</v>
      </c>
      <c r="N82" s="4">
        <f t="shared" si="11"/>
        <v>6.5061066683670288E-2</v>
      </c>
      <c r="O82" s="4">
        <f t="shared" si="11"/>
        <v>1.4754725061410698E-4</v>
      </c>
      <c r="P82" s="4">
        <f t="shared" si="11"/>
        <v>1.5961039074247205E-2</v>
      </c>
      <c r="Q82" s="4">
        <f t="shared" si="11"/>
        <v>6.8980453834608085E-4</v>
      </c>
      <c r="R82" s="4">
        <f t="shared" si="11"/>
        <v>1.3747632576918949E-3</v>
      </c>
      <c r="S82" s="4">
        <f t="shared" si="11"/>
        <v>9.91993287083443E-5</v>
      </c>
    </row>
    <row r="83" spans="1:19" x14ac:dyDescent="0.2">
      <c r="A83">
        <v>75</v>
      </c>
      <c r="B83">
        <f t="shared" si="10"/>
        <v>-3.2600000000000158</v>
      </c>
      <c r="C83">
        <f t="shared" si="8"/>
        <v>141.91999999999987</v>
      </c>
      <c r="D83" s="8">
        <f>EXP(SUMPRODUCT(LN($F83:$S83),AlturaTRI!$C$24:$P$24)+SUMPRODUCT(LN(1-$F83:$S83),1-AlturaTRI!$C$24:$P$24))</f>
        <v>5.6927661263794907E-2</v>
      </c>
      <c r="E83">
        <f t="shared" si="9"/>
        <v>9.0174977609154279E-4</v>
      </c>
      <c r="F83" s="4">
        <f t="shared" si="6"/>
        <v>9.1919868542606545E-2</v>
      </c>
      <c r="G83" s="4">
        <f t="shared" si="11"/>
        <v>6.628750340267154E-3</v>
      </c>
      <c r="H83" s="4">
        <f t="shared" si="11"/>
        <v>1.9944576416536606E-3</v>
      </c>
      <c r="I83" s="4">
        <f t="shared" si="11"/>
        <v>1.690479091564083E-2</v>
      </c>
      <c r="J83" s="4">
        <f t="shared" si="11"/>
        <v>1.860581355536787E-4</v>
      </c>
      <c r="K83" s="4">
        <f t="shared" si="11"/>
        <v>6.8012612291759947E-4</v>
      </c>
      <c r="L83" s="4">
        <f t="shared" si="11"/>
        <v>5.9255688747347791E-5</v>
      </c>
      <c r="M83" s="4">
        <f t="shared" si="11"/>
        <v>2.0763982602833731E-3</v>
      </c>
      <c r="N83" s="4">
        <f t="shared" si="11"/>
        <v>6.5728233545601047E-2</v>
      </c>
      <c r="O83" s="4">
        <f t="shared" si="11"/>
        <v>1.5152355489647001E-4</v>
      </c>
      <c r="P83" s="4">
        <f t="shared" si="11"/>
        <v>1.6136837930236375E-2</v>
      </c>
      <c r="Q83" s="4">
        <f t="shared" si="11"/>
        <v>7.0413636513660634E-4</v>
      </c>
      <c r="R83" s="4">
        <f t="shared" si="11"/>
        <v>1.3967656406118673E-3</v>
      </c>
      <c r="S83" s="4">
        <f t="shared" si="11"/>
        <v>1.0160881950029443E-4</v>
      </c>
    </row>
    <row r="84" spans="1:19" x14ac:dyDescent="0.2">
      <c r="A84">
        <v>76</v>
      </c>
      <c r="B84">
        <f t="shared" si="10"/>
        <v>-3.250000000000016</v>
      </c>
      <c r="C84">
        <f t="shared" si="8"/>
        <v>141.99999999999989</v>
      </c>
      <c r="D84" s="8">
        <f>EXP(SUMPRODUCT(LN($F84:$S84),AlturaTRI!$C$24:$P$24)+SUMPRODUCT(LN(1-$F84:$S84),1-AlturaTRI!$C$24:$P$24))</f>
        <v>5.7456651152801463E-2</v>
      </c>
      <c r="E84">
        <f t="shared" si="9"/>
        <v>9.3158465990608578E-4</v>
      </c>
      <c r="F84" s="4">
        <f t="shared" si="6"/>
        <v>9.2311944826141912E-2</v>
      </c>
      <c r="G84" s="4">
        <f t="shared" si="11"/>
        <v>6.7018753160724698E-3</v>
      </c>
      <c r="H84" s="4">
        <f t="shared" si="11"/>
        <v>2.0217381650173409E-3</v>
      </c>
      <c r="I84" s="4">
        <f t="shared" si="11"/>
        <v>1.7052640581708207E-2</v>
      </c>
      <c r="J84" s="4">
        <f t="shared" si="11"/>
        <v>1.8970185153340598E-4</v>
      </c>
      <c r="K84" s="4">
        <f t="shared" si="11"/>
        <v>6.9130206649724475E-4</v>
      </c>
      <c r="L84" s="4">
        <f t="shared" si="11"/>
        <v>6.1126617950219421E-5</v>
      </c>
      <c r="M84" s="4">
        <f t="shared" si="11"/>
        <v>2.0977557545304821E-3</v>
      </c>
      <c r="N84" s="4">
        <f t="shared" si="11"/>
        <v>6.6401755954345512E-2</v>
      </c>
      <c r="O84" s="4">
        <f t="shared" si="11"/>
        <v>1.5560700136559317E-4</v>
      </c>
      <c r="P84" s="4">
        <f t="shared" si="11"/>
        <v>1.6314540976466139E-2</v>
      </c>
      <c r="Q84" s="4">
        <f t="shared" si="11"/>
        <v>7.1876574508957815E-4</v>
      </c>
      <c r="R84" s="4">
        <f t="shared" si="11"/>
        <v>1.4191196600066799E-3</v>
      </c>
      <c r="S84" s="4">
        <f t="shared" si="11"/>
        <v>1.0407682925259374E-4</v>
      </c>
    </row>
    <row r="85" spans="1:19" x14ac:dyDescent="0.2">
      <c r="A85">
        <v>77</v>
      </c>
      <c r="B85">
        <f t="shared" si="10"/>
        <v>-3.2400000000000162</v>
      </c>
      <c r="C85">
        <f t="shared" si="8"/>
        <v>142.07999999999987</v>
      </c>
      <c r="D85" s="8">
        <f>EXP(SUMPRODUCT(LN($F85:$S85),AlturaTRI!$C$24:$P$24)+SUMPRODUCT(LN(1-$F85:$S85),1-AlturaTRI!$C$24:$P$24))</f>
        <v>5.7989681751594656E-2</v>
      </c>
      <c r="E85">
        <f t="shared" si="9"/>
        <v>9.6231041129251369E-4</v>
      </c>
      <c r="F85" s="4">
        <f t="shared" si="6"/>
        <v>9.2705522745986049E-2</v>
      </c>
      <c r="G85" s="4">
        <f t="shared" si="11"/>
        <v>6.7758014667678021E-3</v>
      </c>
      <c r="H85" s="4">
        <f t="shared" si="11"/>
        <v>2.0493910696637117E-3</v>
      </c>
      <c r="I85" s="4">
        <f t="shared" si="11"/>
        <v>1.7201760718122357E-2</v>
      </c>
      <c r="J85" s="4">
        <f t="shared" si="11"/>
        <v>1.9341691133097704E-4</v>
      </c>
      <c r="K85" s="4">
        <f t="shared" si="11"/>
        <v>7.0266152587981077E-4</v>
      </c>
      <c r="L85" s="4">
        <f t="shared" si="11"/>
        <v>6.3056615833604165E-5</v>
      </c>
      <c r="M85" s="4">
        <f t="shared" si="11"/>
        <v>2.1193324619410842E-3</v>
      </c>
      <c r="N85" s="4">
        <f t="shared" si="11"/>
        <v>6.7081684455749996E-2</v>
      </c>
      <c r="O85" s="4">
        <f t="shared" si="11"/>
        <v>1.5980047607471565E-4</v>
      </c>
      <c r="P85" s="4">
        <f t="shared" si="11"/>
        <v>1.6494168127710419E-2</v>
      </c>
      <c r="Q85" s="4">
        <f t="shared" si="11"/>
        <v>7.3369884692432708E-4</v>
      </c>
      <c r="R85" s="4">
        <f t="shared" si="11"/>
        <v>1.4418309194958786E-3</v>
      </c>
      <c r="S85" s="4">
        <f t="shared" si="11"/>
        <v>1.0660477890739359E-4</v>
      </c>
    </row>
    <row r="86" spans="1:19" x14ac:dyDescent="0.2">
      <c r="A86">
        <v>78</v>
      </c>
      <c r="B86">
        <f t="shared" si="10"/>
        <v>-3.2300000000000164</v>
      </c>
      <c r="C86">
        <f t="shared" si="8"/>
        <v>142.15999999999985</v>
      </c>
      <c r="D86" s="8">
        <f>EXP(SUMPRODUCT(LN($F86:$S86),AlturaTRI!$C$24:$P$24)+SUMPRODUCT(LN(1-$F86:$S86),1-AlturaTRI!$C$24:$P$24))</f>
        <v>5.8526765663475762E-2</v>
      </c>
      <c r="E86">
        <f t="shared" si="9"/>
        <v>9.9395016688295121E-4</v>
      </c>
      <c r="F86" s="4">
        <f t="shared" si="6"/>
        <v>9.3100606595344623E-2</v>
      </c>
      <c r="G86" s="4">
        <f t="shared" si="11"/>
        <v>6.8505374481735029E-3</v>
      </c>
      <c r="H86" s="4">
        <f t="shared" si="11"/>
        <v>2.0774214175227025E-3</v>
      </c>
      <c r="I86" s="4">
        <f t="shared" si="11"/>
        <v>1.7352161844664492E-2</v>
      </c>
      <c r="J86" s="4">
        <f t="shared" si="11"/>
        <v>1.9720471130961302E-4</v>
      </c>
      <c r="K86" s="4">
        <f t="shared" si="11"/>
        <v>7.1420751022814545E-4</v>
      </c>
      <c r="L86" s="4">
        <f t="shared" si="11"/>
        <v>6.5047547065583822E-5</v>
      </c>
      <c r="M86" s="4">
        <f t="shared" si="11"/>
        <v>2.1411306228710692E-3</v>
      </c>
      <c r="N86" s="4">
        <f t="shared" si="11"/>
        <v>6.7768069791127872E-2</v>
      </c>
      <c r="O86" s="4">
        <f t="shared" si="11"/>
        <v>1.6410694276796679E-4</v>
      </c>
      <c r="P86" s="4">
        <f t="shared" si="11"/>
        <v>1.6675739491285688E-2</v>
      </c>
      <c r="Q86" s="4">
        <f t="shared" si="11"/>
        <v>7.4894196686941552E-4</v>
      </c>
      <c r="R86" s="4">
        <f t="shared" si="11"/>
        <v>1.4649051114764789E-3</v>
      </c>
      <c r="S86" s="4">
        <f t="shared" si="11"/>
        <v>1.0919412389506619E-4</v>
      </c>
    </row>
    <row r="87" spans="1:19" x14ac:dyDescent="0.2">
      <c r="A87">
        <v>79</v>
      </c>
      <c r="B87">
        <f t="shared" si="10"/>
        <v>-3.2200000000000166</v>
      </c>
      <c r="C87">
        <f t="shared" si="8"/>
        <v>142.23999999999987</v>
      </c>
      <c r="D87" s="8">
        <f>EXP(SUMPRODUCT(LN($F87:$S87),AlturaTRI!$C$24:$P$24)+SUMPRODUCT(LN(1-$F87:$S87),1-AlturaTRI!$C$24:$P$24))</f>
        <v>5.9067915090177711E-2</v>
      </c>
      <c r="E87">
        <f t="shared" si="9"/>
        <v>1.0265275465179071E-3</v>
      </c>
      <c r="F87" s="4">
        <f t="shared" si="6"/>
        <v>9.3497200667114172E-2</v>
      </c>
      <c r="G87" s="4">
        <f t="shared" si="11"/>
        <v>6.9260920069198918E-3</v>
      </c>
      <c r="H87" s="4">
        <f t="shared" si="11"/>
        <v>2.1058343387519124E-3</v>
      </c>
      <c r="I87" s="4">
        <f t="shared" si="11"/>
        <v>1.7503854561243769E-2</v>
      </c>
      <c r="J87" s="4">
        <f t="shared" si="11"/>
        <v>2.0106667514099345E-4</v>
      </c>
      <c r="K87" s="4">
        <f t="shared" si="11"/>
        <v>7.2594307790547086E-4</v>
      </c>
      <c r="L87" s="4">
        <f t="shared" si="11"/>
        <v>6.7101335162375332E-5</v>
      </c>
      <c r="M87" s="4">
        <f t="shared" si="11"/>
        <v>2.1631525003732882E-3</v>
      </c>
      <c r="N87" s="4">
        <f t="shared" si="11"/>
        <v>6.8460962893367908E-2</v>
      </c>
      <c r="O87" s="4">
        <f t="shared" si="11"/>
        <v>1.6852944496904002E-4</v>
      </c>
      <c r="P87" s="4">
        <f t="shared" si="11"/>
        <v>1.6859275368560783E-2</v>
      </c>
      <c r="Q87" s="4">
        <f t="shared" si="11"/>
        <v>7.6450153128243363E-4</v>
      </c>
      <c r="R87" s="4">
        <f t="shared" si="11"/>
        <v>1.4883480185126407E-3</v>
      </c>
      <c r="S87" s="4">
        <f t="shared" si="11"/>
        <v>1.1184635497055657E-4</v>
      </c>
    </row>
    <row r="88" spans="1:19" x14ac:dyDescent="0.2">
      <c r="A88">
        <v>80</v>
      </c>
      <c r="B88">
        <f t="shared" si="10"/>
        <v>-3.2100000000000168</v>
      </c>
      <c r="C88">
        <f t="shared" si="8"/>
        <v>142.31999999999988</v>
      </c>
      <c r="D88" s="8">
        <f>EXP(SUMPRODUCT(LN($F88:$S88),AlturaTRI!$C$24:$P$24)+SUMPRODUCT(LN(1-$F88:$S88),1-AlturaTRI!$C$24:$P$24))</f>
        <v>5.9613141819310746E-2</v>
      </c>
      <c r="E88">
        <f t="shared" si="9"/>
        <v>1.0600666595314292E-3</v>
      </c>
      <c r="F88" s="4">
        <f t="shared" si="6"/>
        <v>9.3895309253753043E-2</v>
      </c>
      <c r="G88" s="4">
        <f t="shared" si="11"/>
        <v>7.0024739813397043E-3</v>
      </c>
      <c r="H88" s="4">
        <f t="shared" si="11"/>
        <v>2.1346350326401997E-3</v>
      </c>
      <c r="I88" s="4">
        <f t="shared" si="11"/>
        <v>1.7656849548383619E-2</v>
      </c>
      <c r="J88" s="4">
        <f t="shared" si="11"/>
        <v>2.0500425433847056E-4</v>
      </c>
      <c r="K88" s="4">
        <f t="shared" si="11"/>
        <v>7.3787133727512414E-4</v>
      </c>
      <c r="L88" s="4">
        <f t="shared" si="11"/>
        <v>6.9219964344570211E-5</v>
      </c>
      <c r="M88" s="4">
        <f t="shared" si="11"/>
        <v>2.185400380423373E-3</v>
      </c>
      <c r="N88" s="4">
        <f t="shared" si="11"/>
        <v>6.9160414882919477E-2</v>
      </c>
      <c r="O88" s="4">
        <f t="shared" si="11"/>
        <v>1.7307110812587382E-4</v>
      </c>
      <c r="P88" s="4">
        <f t="shared" si="11"/>
        <v>1.7044796256470176E-2</v>
      </c>
      <c r="Q88" s="4">
        <f t="shared" si="11"/>
        <v>7.8038409932296073E-4</v>
      </c>
      <c r="R88" s="4">
        <f t="shared" si="11"/>
        <v>1.5121655147465527E-3</v>
      </c>
      <c r="S88" s="4">
        <f t="shared" si="11"/>
        <v>1.1456299906998056E-4</v>
      </c>
    </row>
    <row r="89" spans="1:19" x14ac:dyDescent="0.2">
      <c r="A89">
        <v>81</v>
      </c>
      <c r="B89">
        <f t="shared" si="10"/>
        <v>-3.2000000000000171</v>
      </c>
      <c r="C89">
        <f t="shared" si="8"/>
        <v>142.39999999999986</v>
      </c>
      <c r="D89" s="8">
        <f>EXP(SUMPRODUCT(LN($F89:$S89),AlturaTRI!$C$24:$P$24)+SUMPRODUCT(LN(1-$F89:$S89),1-AlturaTRI!$C$24:$P$24))</f>
        <v>6.0162457211578903E-2</v>
      </c>
      <c r="E89">
        <f t="shared" si="9"/>
        <v>1.0945921109938536E-3</v>
      </c>
      <c r="F89" s="4">
        <f t="shared" si="6"/>
        <v>9.4294936647151384E-2</v>
      </c>
      <c r="G89" s="4">
        <f t="shared" si="11"/>
        <v>7.07969230236794E-3</v>
      </c>
      <c r="H89" s="4">
        <f t="shared" si="11"/>
        <v>2.1638287685227975E-3</v>
      </c>
      <c r="I89" s="4">
        <f t="shared" si="11"/>
        <v>1.7811157567708912E-2</v>
      </c>
      <c r="J89" s="4">
        <f t="shared" si="11"/>
        <v>2.0901892880065807E-4</v>
      </c>
      <c r="K89" s="4">
        <f t="shared" si="11"/>
        <v>7.4999544751313413E-4</v>
      </c>
      <c r="L89" s="4">
        <f t="shared" si="11"/>
        <v>7.1405481451862019E-5</v>
      </c>
      <c r="M89" s="4">
        <f t="shared" si="11"/>
        <v>2.2078765721477108E-3</v>
      </c>
      <c r="N89" s="4">
        <f t="shared" si="11"/>
        <v>6.9866477063652482E-2</v>
      </c>
      <c r="O89" s="4">
        <f t="shared" si="11"/>
        <v>1.7773514181282943E-4</v>
      </c>
      <c r="P89" s="4">
        <f t="shared" si="11"/>
        <v>1.723232284903076E-2</v>
      </c>
      <c r="Q89" s="4">
        <f t="shared" si="11"/>
        <v>7.9659636567973758E-4</v>
      </c>
      <c r="R89" s="4">
        <f t="shared" si="11"/>
        <v>1.5363635673308327E-3</v>
      </c>
      <c r="S89" s="4">
        <f t="shared" si="11"/>
        <v>1.1734562018795935E-4</v>
      </c>
    </row>
    <row r="90" spans="1:19" x14ac:dyDescent="0.2">
      <c r="A90">
        <v>82</v>
      </c>
      <c r="B90">
        <f t="shared" si="10"/>
        <v>-3.1900000000000173</v>
      </c>
      <c r="C90">
        <f t="shared" si="8"/>
        <v>142.47999999999985</v>
      </c>
      <c r="D90" s="8">
        <f>EXP(SUMPRODUCT(LN($F90:$S90),AlturaTRI!$C$24:$P$24)+SUMPRODUCT(LN(1-$F90:$S90),1-AlturaTRI!$C$24:$P$24))</f>
        <v>6.0715872187766265E-2</v>
      </c>
      <c r="E90">
        <f t="shared" si="9"/>
        <v>1.1301290079069562E-3</v>
      </c>
      <c r="F90" s="4">
        <f t="shared" si="6"/>
        <v>9.4696087138499793E-2</v>
      </c>
      <c r="G90" s="4">
        <f t="shared" si="11"/>
        <v>7.1577559944492226E-3</v>
      </c>
      <c r="H90" s="4">
        <f t="shared" si="11"/>
        <v>2.1934208867080843E-3</v>
      </c>
      <c r="I90" s="4">
        <f t="shared" si="11"/>
        <v>1.7966789462433557E-2</v>
      </c>
      <c r="J90" s="4">
        <f t="shared" si="11"/>
        <v>2.1311220736560085E-4</v>
      </c>
      <c r="K90" s="4">
        <f t="shared" si="11"/>
        <v>7.6231861943385035E-4</v>
      </c>
      <c r="L90" s="4">
        <f t="shared" si="11"/>
        <v>7.3659997918099724E-5</v>
      </c>
      <c r="M90" s="4">
        <f t="shared" si="11"/>
        <v>2.2305834080535974E-3</v>
      </c>
      <c r="N90" s="4">
        <f t="shared" si="11"/>
        <v>7.0579200918590629E-2</v>
      </c>
      <c r="O90" s="4">
        <f t="shared" si="11"/>
        <v>1.8252484199189926E-4</v>
      </c>
      <c r="P90" s="4">
        <f t="shared" si="11"/>
        <v>1.7421876038861837E-2</v>
      </c>
      <c r="Q90" s="4">
        <f t="shared" si="11"/>
        <v>8.131451633531133E-4</v>
      </c>
      <c r="R90" s="4">
        <f t="shared" si="11"/>
        <v>1.5609482378827512E-3</v>
      </c>
      <c r="S90" s="4">
        <f t="shared" si="11"/>
        <v>1.2019582027618679E-4</v>
      </c>
    </row>
    <row r="91" spans="1:19" x14ac:dyDescent="0.2">
      <c r="A91">
        <v>83</v>
      </c>
      <c r="B91">
        <f t="shared" si="10"/>
        <v>-3.1800000000000175</v>
      </c>
      <c r="C91">
        <f t="shared" si="8"/>
        <v>142.55999999999986</v>
      </c>
      <c r="D91" s="8">
        <f>EXP(SUMPRODUCT(LN($F91:$S91),AlturaTRI!$C$24:$P$24)+SUMPRODUCT(LN(1-$F91:$S91),1-AlturaTRI!$C$24:$P$24))</f>
        <v>6.1273397215489446E-2</v>
      </c>
      <c r="E91">
        <f t="shared" si="9"/>
        <v>1.1667029653461714E-3</v>
      </c>
      <c r="F91" s="4">
        <f t="shared" si="6"/>
        <v>9.5098765018157158E-2</v>
      </c>
      <c r="G91" s="4">
        <f t="shared" si="11"/>
        <v>7.236674176452523E-3</v>
      </c>
      <c r="H91" s="4">
        <f t="shared" si="11"/>
        <v>2.2234167994161524E-3</v>
      </c>
      <c r="I91" s="4">
        <f t="shared" si="11"/>
        <v>1.8123756157848798E-2</v>
      </c>
      <c r="J91" s="4">
        <f t="shared" si="11"/>
        <v>2.172856283757276E-4</v>
      </c>
      <c r="K91" s="4">
        <f t="shared" si="11"/>
        <v>7.7484411632881541E-4</v>
      </c>
      <c r="L91" s="4">
        <f t="shared" si="11"/>
        <v>7.5985691808565253E-5</v>
      </c>
      <c r="M91" s="4">
        <f t="shared" si="11"/>
        <v>2.2535232442615918E-3</v>
      </c>
      <c r="N91" s="4">
        <f t="shared" si="11"/>
        <v>7.129863810551583E-2</v>
      </c>
      <c r="O91" s="4">
        <f t="shared" si="11"/>
        <v>1.874435933345197E-4</v>
      </c>
      <c r="P91" s="4">
        <f t="shared" si="11"/>
        <v>1.761347691870789E-2</v>
      </c>
      <c r="Q91" s="4">
        <f t="shared" si="11"/>
        <v>8.3003746649386821E-4</v>
      </c>
      <c r="R91" s="4">
        <f t="shared" si="11"/>
        <v>1.5859256839605939E-3</v>
      </c>
      <c r="S91" s="4">
        <f t="shared" si="11"/>
        <v>1.2311524016374344E-4</v>
      </c>
    </row>
    <row r="92" spans="1:19" x14ac:dyDescent="0.2">
      <c r="A92">
        <v>84</v>
      </c>
      <c r="B92">
        <f t="shared" si="10"/>
        <v>-3.1700000000000177</v>
      </c>
      <c r="C92">
        <f t="shared" si="8"/>
        <v>142.63999999999987</v>
      </c>
      <c r="D92" s="8">
        <f>EXP(SUMPRODUCT(LN($F92:$S92),AlturaTRI!$C$24:$P$24)+SUMPRODUCT(LN(1-$F92:$S92),1-AlturaTRI!$C$24:$P$24))</f>
        <v>6.1835042295714453E-2</v>
      </c>
      <c r="E92">
        <f t="shared" si="9"/>
        <v>1.2043401125444116E-3</v>
      </c>
      <c r="F92" s="4">
        <f t="shared" si="6"/>
        <v>9.5502974575517194E-2</v>
      </c>
      <c r="G92" s="4">
        <f t="shared" si="11"/>
        <v>7.3164560625934971E-3</v>
      </c>
      <c r="H92" s="4">
        <f t="shared" si="11"/>
        <v>2.2538219917293037E-3</v>
      </c>
      <c r="I92" s="4">
        <f t="shared" si="11"/>
        <v>1.8282068661811889E-2</v>
      </c>
      <c r="J92" s="4">
        <f t="shared" si="11"/>
        <v>2.2154076025379088E-4</v>
      </c>
      <c r="K92" s="4">
        <f t="shared" si="11"/>
        <v>7.875752548190929E-4</v>
      </c>
      <c r="L92" s="4">
        <f t="shared" si="11"/>
        <v>7.8384809921430284E-5</v>
      </c>
      <c r="M92" s="4">
        <f t="shared" si="11"/>
        <v>2.276698460740093E-3</v>
      </c>
      <c r="N92" s="4">
        <f t="shared" si="11"/>
        <v>7.2024840452442368E-2</v>
      </c>
      <c r="O92" s="4">
        <f t="shared" si="11"/>
        <v>1.9249487160560266E-4</v>
      </c>
      <c r="P92" s="4">
        <f t="shared" si="11"/>
        <v>1.7807146782964307E-2</v>
      </c>
      <c r="Q92" s="4">
        <f t="shared" si="11"/>
        <v>8.4728039329951389E-4</v>
      </c>
      <c r="R92" s="4">
        <f t="shared" si="11"/>
        <v>1.6113021605624808E-3</v>
      </c>
      <c r="S92" s="4">
        <f t="shared" si="11"/>
        <v>1.2610556049968348E-4</v>
      </c>
    </row>
    <row r="93" spans="1:19" x14ac:dyDescent="0.2">
      <c r="A93">
        <v>85</v>
      </c>
      <c r="B93">
        <f t="shared" si="10"/>
        <v>-3.1600000000000179</v>
      </c>
      <c r="C93">
        <f t="shared" si="8"/>
        <v>142.71999999999986</v>
      </c>
      <c r="D93" s="8">
        <f>EXP(SUMPRODUCT(LN($F93:$S93),AlturaTRI!$C$24:$P$24)+SUMPRODUCT(LN(1-$F93:$S93),1-AlturaTRI!$C$24:$P$24))</f>
        <v>6.2400816949035168E-2</v>
      </c>
      <c r="E93">
        <f t="shared" si="9"/>
        <v>1.2430670989118779E-3</v>
      </c>
      <c r="F93" s="4">
        <f t="shared" si="6"/>
        <v>9.5908720098873912E-2</v>
      </c>
      <c r="G93" s="4">
        <f t="shared" si="11"/>
        <v>7.3971109633642279E-3</v>
      </c>
      <c r="H93" s="4">
        <f t="shared" si="11"/>
        <v>2.2846420225546183E-3</v>
      </c>
      <c r="I93" s="4">
        <f t="shared" si="11"/>
        <v>1.8441738065235254E-2</v>
      </c>
      <c r="J93" s="4">
        <f t="shared" si="11"/>
        <v>2.2587920209001422E-4</v>
      </c>
      <c r="K93" s="4">
        <f t="shared" si="11"/>
        <v>8.0051540572126758E-4</v>
      </c>
      <c r="L93" s="4">
        <f t="shared" si="11"/>
        <v>8.0859669955407658E-5</v>
      </c>
      <c r="M93" s="4">
        <f t="shared" si="11"/>
        <v>2.3001114615421371E-3</v>
      </c>
      <c r="N93" s="4">
        <f t="shared" si="11"/>
        <v>7.2757859952958748E-2</v>
      </c>
      <c r="O93" s="4">
        <f t="shared" si="11"/>
        <v>1.9768224611144337E-4</v>
      </c>
      <c r="P93" s="4">
        <f t="shared" si="11"/>
        <v>1.8002907129205315E-2</v>
      </c>
      <c r="Q93" s="4">
        <f t="shared" si="11"/>
        <v>8.6488120896921017E-4</v>
      </c>
      <c r="R93" s="4">
        <f t="shared" si="11"/>
        <v>1.6370840216479614E-3</v>
      </c>
      <c r="S93" s="4">
        <f t="shared" si="11"/>
        <v>1.291685027184276E-4</v>
      </c>
    </row>
    <row r="94" spans="1:19" x14ac:dyDescent="0.2">
      <c r="A94">
        <v>86</v>
      </c>
      <c r="B94">
        <f t="shared" si="10"/>
        <v>-3.1500000000000181</v>
      </c>
      <c r="C94">
        <f t="shared" si="8"/>
        <v>142.79999999999984</v>
      </c>
      <c r="D94" s="8">
        <f>EXP(SUMPRODUCT(LN($F94:$S94),AlturaTRI!$C$24:$P$24)+SUMPRODUCT(LN(1-$F94:$S94),1-AlturaTRI!$C$24:$P$24))</f>
        <v>6.2970730201711317E-2</v>
      </c>
      <c r="E94">
        <f t="shared" si="9"/>
        <v>1.2829110999861329E-3</v>
      </c>
      <c r="F94" s="4">
        <f t="shared" si="6"/>
        <v>9.6316005875286034E-2</v>
      </c>
      <c r="G94" s="4">
        <f t="shared" si="11"/>
        <v>7.4786482864706441E-3</v>
      </c>
      <c r="H94" s="4">
        <f t="shared" si="11"/>
        <v>2.315882525598726E-3</v>
      </c>
      <c r="I94" s="4">
        <f t="shared" si="11"/>
        <v>1.8602775542576038E-2</v>
      </c>
      <c r="J94" s="4">
        <f t="shared" si="11"/>
        <v>2.3030258424065642E-4</v>
      </c>
      <c r="K94" s="4">
        <f t="shared" si="11"/>
        <v>8.1366799492731449E-4</v>
      </c>
      <c r="L94" s="4">
        <f t="shared" si="11"/>
        <v>8.3412662745679957E-5</v>
      </c>
      <c r="M94" s="4">
        <f t="shared" si="11"/>
        <v>2.323764675044472E-3</v>
      </c>
      <c r="N94" s="4">
        <f t="shared" si="11"/>
        <v>7.3497748761435638E-2</v>
      </c>
      <c r="O94" s="4">
        <f t="shared" si="11"/>
        <v>2.0300938221320513E-4</v>
      </c>
      <c r="P94" s="4">
        <f t="shared" si="11"/>
        <v>1.8200779659714356E-2</v>
      </c>
      <c r="Q94" s="4">
        <f t="shared" si="11"/>
        <v>8.8284732871843515E-4</v>
      </c>
      <c r="R94" s="4">
        <f t="shared" si="11"/>
        <v>1.6632777216827133E-3</v>
      </c>
      <c r="S94" s="4">
        <f t="shared" si="11"/>
        <v>1.3230583002851311E-4</v>
      </c>
    </row>
    <row r="95" spans="1:19" x14ac:dyDescent="0.2">
      <c r="A95">
        <v>87</v>
      </c>
      <c r="B95">
        <f t="shared" si="10"/>
        <v>-3.1400000000000183</v>
      </c>
      <c r="C95">
        <f t="shared" si="8"/>
        <v>142.87999999999985</v>
      </c>
      <c r="D95" s="8">
        <f>EXP(SUMPRODUCT(LN($F95:$S95),AlturaTRI!$C$24:$P$24)+SUMPRODUCT(LN(1-$F95:$S95),1-AlturaTRI!$C$24:$P$24))</f>
        <v>6.3544790571463075E-2</v>
      </c>
      <c r="E95">
        <f t="shared" si="9"/>
        <v>1.3238998233065444E-3</v>
      </c>
      <c r="F95" s="4">
        <f t="shared" si="6"/>
        <v>9.6724836190440242E-2</v>
      </c>
      <c r="G95" s="4">
        <f t="shared" si="11"/>
        <v>7.5610775377773802E-3</v>
      </c>
      <c r="H95" s="4">
        <f t="shared" si="11"/>
        <v>2.3475492103549362E-3</v>
      </c>
      <c r="I95" s="4">
        <f t="shared" si="11"/>
        <v>1.8765192352325964E-2</v>
      </c>
      <c r="J95" s="4">
        <f t="shared" si="11"/>
        <v>2.3481256893821868E-4</v>
      </c>
      <c r="K95" s="4">
        <f t="shared" si="11"/>
        <v>8.2703650429857465E-4</v>
      </c>
      <c r="L95" s="4">
        <f t="shared" si="11"/>
        <v>8.6046254570248978E-5</v>
      </c>
      <c r="M95" s="4">
        <f t="shared" si="11"/>
        <v>2.3476605541888963E-3</v>
      </c>
      <c r="N95" s="4">
        <f t="shared" si="11"/>
        <v>7.4244559188098122E-2</v>
      </c>
      <c r="O95" s="4">
        <f t="shared" si="11"/>
        <v>2.0848004390772653E-4</v>
      </c>
      <c r="P95" s="4">
        <f t="shared" si="11"/>
        <v>1.8400786283016241E-2</v>
      </c>
      <c r="Q95" s="4">
        <f t="shared" si="11"/>
        <v>9.0118632085459994E-4</v>
      </c>
      <c r="R95" s="4">
        <f t="shared" si="11"/>
        <v>1.6898898172066721E-3</v>
      </c>
      <c r="S95" s="4">
        <f t="shared" si="11"/>
        <v>1.3551934842526646E-4</v>
      </c>
    </row>
    <row r="96" spans="1:19" x14ac:dyDescent="0.2">
      <c r="A96">
        <v>88</v>
      </c>
      <c r="B96">
        <f t="shared" si="10"/>
        <v>-3.1300000000000185</v>
      </c>
      <c r="C96">
        <f t="shared" si="8"/>
        <v>142.95999999999987</v>
      </c>
      <c r="D96" s="8">
        <f>EXP(SUMPRODUCT(LN($F96:$S96),AlturaTRI!$C$24:$P$24)+SUMPRODUCT(LN(1-$F96:$S96),1-AlturaTRI!$C$24:$P$24))</f>
        <v>6.4123006053020459E-2</v>
      </c>
      <c r="E96">
        <f t="shared" si="9"/>
        <v>1.3660615142070942E-3</v>
      </c>
      <c r="F96" s="4">
        <f t="shared" si="6"/>
        <v>9.7135215328513352E-2</v>
      </c>
      <c r="G96" s="4">
        <f t="shared" si="11"/>
        <v>7.6444083222603756E-3</v>
      </c>
      <c r="H96" s="4">
        <f t="shared" si="11"/>
        <v>2.3796478631028474E-3</v>
      </c>
      <c r="I96" s="4">
        <f t="shared" si="11"/>
        <v>1.8928999837501469E-2</v>
      </c>
      <c r="J96" s="4">
        <f t="shared" si="11"/>
        <v>2.3941085091351208E-4</v>
      </c>
      <c r="K96" s="4">
        <f t="shared" si="11"/>
        <v>8.4062447257403415E-4</v>
      </c>
      <c r="L96" s="4">
        <f t="shared" si="11"/>
        <v>8.8762989528916788E-5</v>
      </c>
      <c r="M96" s="4">
        <f t="shared" si="11"/>
        <v>2.3718015767258912E-3</v>
      </c>
      <c r="N96" s="4">
        <f t="shared" si="11"/>
        <v>7.4998343693960412E-2</v>
      </c>
      <c r="O96" s="4">
        <f t="shared" si="11"/>
        <v>2.1409809647744276E-4</v>
      </c>
      <c r="P96" s="4">
        <f t="shared" si="11"/>
        <v>1.8602949115411053E-2</v>
      </c>
      <c r="Q96" s="4">
        <f t="shared" si="11"/>
        <v>9.1990590991479146E-4</v>
      </c>
      <c r="R96" s="4">
        <f t="shared" si="11"/>
        <v>1.7169269684259288E-3</v>
      </c>
      <c r="S96" s="4">
        <f t="shared" si="11"/>
        <v>1.388109077279703E-4</v>
      </c>
    </row>
    <row r="97" spans="1:19" x14ac:dyDescent="0.2">
      <c r="A97">
        <v>89</v>
      </c>
      <c r="B97">
        <f t="shared" si="10"/>
        <v>-3.1200000000000188</v>
      </c>
      <c r="C97">
        <f t="shared" si="8"/>
        <v>143.03999999999985</v>
      </c>
      <c r="D97" s="8">
        <f>EXP(SUMPRODUCT(LN($F97:$S97),AlturaTRI!$C$24:$P$24)+SUMPRODUCT(LN(1-$F97:$S97),1-AlturaTRI!$C$24:$P$24))</f>
        <v>6.4705384103424857E-2</v>
      </c>
      <c r="E97">
        <f t="shared" si="9"/>
        <v>1.4094249615214114E-3</v>
      </c>
      <c r="F97" s="4">
        <f t="shared" si="6"/>
        <v>9.7547147572033366E-2</v>
      </c>
      <c r="G97" s="4">
        <f t="shared" si="11"/>
        <v>7.7286503449669648E-3</v>
      </c>
      <c r="H97" s="4">
        <f t="shared" si="11"/>
        <v>2.4121843479205994E-3</v>
      </c>
      <c r="I97" s="4">
        <f t="shared" si="11"/>
        <v>1.9094209426134059E-2</v>
      </c>
      <c r="J97" s="4">
        <f t="shared" si="11"/>
        <v>2.4409915802982312E-4</v>
      </c>
      <c r="K97" s="4">
        <f t="shared" si="11"/>
        <v>8.5443549629315237E-4</v>
      </c>
      <c r="L97" s="4">
        <f t="shared" si="11"/>
        <v>9.156549199718302E-5</v>
      </c>
      <c r="M97" s="4">
        <f t="shared" si="11"/>
        <v>2.3961902454605858E-3</v>
      </c>
      <c r="N97" s="4">
        <f t="shared" si="11"/>
        <v>7.5759154885621474E-2</v>
      </c>
      <c r="O97" s="4">
        <f t="shared" si="11"/>
        <v>2.1986750921125948E-4</v>
      </c>
      <c r="P97" s="4">
        <f t="shared" si="11"/>
        <v>1.8807290482509467E-2</v>
      </c>
      <c r="Q97" s="4">
        <f t="shared" si="11"/>
        <v>9.3901397986685458E-4</v>
      </c>
      <c r="R97" s="4">
        <f t="shared" si="11"/>
        <v>1.7443959408287235E-3</v>
      </c>
      <c r="S97" s="4">
        <f t="shared" si="11"/>
        <v>1.4218240264211675E-4</v>
      </c>
    </row>
    <row r="98" spans="1:19" x14ac:dyDescent="0.2">
      <c r="A98">
        <v>90</v>
      </c>
      <c r="B98">
        <f t="shared" si="10"/>
        <v>-3.110000000000019</v>
      </c>
      <c r="C98">
        <f t="shared" si="8"/>
        <v>143.11999999999983</v>
      </c>
      <c r="D98" s="8">
        <f>EXP(SUMPRODUCT(LN($F98:$S98),AlturaTRI!$C$24:$P$24)+SUMPRODUCT(LN(1-$F98:$S98),1-AlturaTRI!$C$24:$P$24))</f>
        <v>6.5291931627080288E-2</v>
      </c>
      <c r="E98">
        <f t="shared" si="9"/>
        <v>1.4540195031937325E-3</v>
      </c>
      <c r="F98" s="4">
        <f t="shared" si="6"/>
        <v>9.7960637201739392E-2</v>
      </c>
      <c r="G98" s="4">
        <f t="shared" si="11"/>
        <v>7.8138134119837364E-3</v>
      </c>
      <c r="H98" s="4">
        <f t="shared" si="11"/>
        <v>2.4451646077099072E-3</v>
      </c>
      <c r="I98" s="4">
        <f t="shared" si="11"/>
        <v>1.9260832631760774E-2</v>
      </c>
      <c r="J98" s="4">
        <f t="shared" si="11"/>
        <v>2.4887925192940358E-4</v>
      </c>
      <c r="K98" s="4">
        <f t="shared" si="11"/>
        <v>8.6847323073344475E-4</v>
      </c>
      <c r="L98" s="4">
        <f t="shared" si="11"/>
        <v>9.4456469157406533E-5</v>
      </c>
      <c r="M98" s="4">
        <f t="shared" si="11"/>
        <v>2.4208290885010288E-3</v>
      </c>
      <c r="N98" s="4">
        <f t="shared" si="11"/>
        <v>7.6527045509919553E-2</v>
      </c>
      <c r="O98" s="4">
        <f t="shared" si="11"/>
        <v>2.257923581982654E-4</v>
      </c>
      <c r="P98" s="4">
        <f t="shared" si="11"/>
        <v>1.9013832920769143E-2</v>
      </c>
      <c r="Q98" s="4">
        <f t="shared" si="11"/>
        <v>9.5851857737506649E-4</v>
      </c>
      <c r="R98" s="4">
        <f t="shared" si="11"/>
        <v>1.7723036068258962E-3</v>
      </c>
      <c r="S98" s="4">
        <f t="shared" si="11"/>
        <v>1.4563577384735365E-4</v>
      </c>
    </row>
    <row r="99" spans="1:19" x14ac:dyDescent="0.2">
      <c r="A99">
        <v>91</v>
      </c>
      <c r="B99">
        <f t="shared" si="10"/>
        <v>-3.1000000000000192</v>
      </c>
      <c r="C99">
        <f t="shared" si="8"/>
        <v>143.19999999999985</v>
      </c>
      <c r="D99" s="8">
        <f>EXP(SUMPRODUCT(LN($F99:$S99),AlturaTRI!$C$24:$P$24)+SUMPRODUCT(LN(1-$F99:$S99),1-AlturaTRI!$C$24:$P$24))</f>
        <v>6.5882654960552456E-2</v>
      </c>
      <c r="E99">
        <f t="shared" si="9"/>
        <v>1.499875031789395E-3</v>
      </c>
      <c r="F99" s="4">
        <f t="shared" si="6"/>
        <v>9.8375688496440419E-2</v>
      </c>
      <c r="G99" s="4">
        <f t="shared" si="11"/>
        <v>7.8999074314119525E-3</v>
      </c>
      <c r="H99" s="4">
        <f t="shared" si="11"/>
        <v>2.4785946652340005E-3</v>
      </c>
      <c r="I99" s="4">
        <f t="shared" si="11"/>
        <v>1.9428881053914781E-2</v>
      </c>
      <c r="J99" s="4">
        <f t="shared" si="11"/>
        <v>2.5375292869252782E-4</v>
      </c>
      <c r="K99" s="4">
        <f t="shared" si="11"/>
        <v>8.827413908630606E-4</v>
      </c>
      <c r="L99" s="4">
        <f t="shared" si="11"/>
        <v>9.74387136096607E-5</v>
      </c>
      <c r="M99" s="4">
        <f t="shared" si="11"/>
        <v>2.4457206595088401E-3</v>
      </c>
      <c r="N99" s="4">
        <f t="shared" si="11"/>
        <v>7.73020684484442E-2</v>
      </c>
      <c r="O99" s="4">
        <f t="shared" si="11"/>
        <v>2.3187682919622053E-4</v>
      </c>
      <c r="P99" s="4">
        <f t="shared" si="11"/>
        <v>1.9222599179031966E-2</v>
      </c>
      <c r="Q99" s="4">
        <f t="shared" si="11"/>
        <v>9.7842791513164953E-4</v>
      </c>
      <c r="R99" s="4">
        <f t="shared" si="11"/>
        <v>1.8006569474161068E-3</v>
      </c>
      <c r="S99" s="4">
        <f t="shared" si="11"/>
        <v>1.4917300911173741E-4</v>
      </c>
    </row>
    <row r="100" spans="1:19" x14ac:dyDescent="0.2">
      <c r="A100">
        <v>92</v>
      </c>
      <c r="B100">
        <f t="shared" si="10"/>
        <v>-3.0900000000000194</v>
      </c>
      <c r="C100">
        <f t="shared" si="8"/>
        <v>143.27999999999986</v>
      </c>
      <c r="D100" s="8">
        <f>EXP(SUMPRODUCT(LN($F100:$S100),AlturaTRI!$C$24:$P$24)+SUMPRODUCT(LN(1-$F100:$S100),1-AlturaTRI!$C$24:$P$24))</f>
        <v>6.6477559857112928E-2</v>
      </c>
      <c r="E100">
        <f t="shared" si="9"/>
        <v>1.547021999898292E-3</v>
      </c>
      <c r="F100" s="4">
        <f t="shared" si="6"/>
        <v>9.8792305732873023E-2</v>
      </c>
      <c r="G100" s="4">
        <f t="shared" si="11"/>
        <v>7.9869424143507537E-3</v>
      </c>
      <c r="H100" s="4">
        <f t="shared" si="11"/>
        <v>2.5124806241686552E-3</v>
      </c>
      <c r="I100" s="4">
        <f t="shared" si="11"/>
        <v>1.9598366378615971E-2</v>
      </c>
      <c r="J100" s="4">
        <f t="shared" si="11"/>
        <v>2.5872201950935265E-4</v>
      </c>
      <c r="K100" s="4">
        <f t="shared" si="11"/>
        <v>8.9724375230859144E-4</v>
      </c>
      <c r="L100" s="4">
        <f t="shared" si="11"/>
        <v>1.0051510606478283E-4</v>
      </c>
      <c r="M100" s="4">
        <f t="shared" si="11"/>
        <v>2.4708675379522295E-3</v>
      </c>
      <c r="N100" s="4">
        <f t="shared" si="11"/>
        <v>7.8084276711903822E-2</v>
      </c>
      <c r="O100" s="4">
        <f t="shared" si="11"/>
        <v>2.3812522057680603E-4</v>
      </c>
      <c r="P100" s="4">
        <f t="shared" si="11"/>
        <v>1.9433612220061763E-2</v>
      </c>
      <c r="Q100" s="4">
        <f t="shared" si="11"/>
        <v>9.9875037525541817E-4</v>
      </c>
      <c r="R100" s="4">
        <f t="shared" si="11"/>
        <v>1.8294630538762109E-3</v>
      </c>
      <c r="S100" s="4">
        <f t="shared" ref="G100:S120" si="12">1/(1+EXP(-S$2*($B100-S$3)))</f>
        <v>1.5279614443292831E-4</v>
      </c>
    </row>
    <row r="101" spans="1:19" x14ac:dyDescent="0.2">
      <c r="A101">
        <v>93</v>
      </c>
      <c r="B101">
        <f t="shared" si="10"/>
        <v>-3.0800000000000196</v>
      </c>
      <c r="C101">
        <f t="shared" si="8"/>
        <v>143.35999999999984</v>
      </c>
      <c r="D101" s="8">
        <f>EXP(SUMPRODUCT(LN($F101:$S101),AlturaTRI!$C$24:$P$24)+SUMPRODUCT(LN(1-$F101:$S101),1-AlturaTRI!$C$24:$P$24))</f>
        <v>6.707665147102633E-2</v>
      </c>
      <c r="E101">
        <f t="shared" si="9"/>
        <v>1.5954914254246362E-3</v>
      </c>
      <c r="F101" s="4">
        <f t="shared" si="6"/>
        <v>9.9210493185557927E-2</v>
      </c>
      <c r="G101" s="4">
        <f t="shared" si="12"/>
        <v>8.0749284758879786E-3</v>
      </c>
      <c r="H101" s="4">
        <f t="shared" si="12"/>
        <v>2.5468286701664329E-3</v>
      </c>
      <c r="I101" s="4">
        <f t="shared" si="12"/>
        <v>1.9769300378861505E-2</v>
      </c>
      <c r="J101" s="4">
        <f t="shared" si="12"/>
        <v>2.6378839136483484E-4</v>
      </c>
      <c r="K101" s="4">
        <f t="shared" si="12"/>
        <v>9.1198415233833023E-4</v>
      </c>
      <c r="L101" s="4">
        <f t="shared" si="12"/>
        <v>1.0368861812219546E-4</v>
      </c>
      <c r="M101" s="4">
        <f t="shared" si="12"/>
        <v>2.4962723293614057E-3</v>
      </c>
      <c r="N101" s="4">
        <f t="shared" si="12"/>
        <v>7.8873723434347232E-2</v>
      </c>
      <c r="O101" s="4">
        <f t="shared" si="12"/>
        <v>2.4454194634967509E-4</v>
      </c>
      <c r="P101" s="4">
        <f t="shared" si="12"/>
        <v>1.9646895222082301E-2</v>
      </c>
      <c r="Q101" s="4">
        <f t="shared" si="12"/>
        <v>1.0194945127588505E-3</v>
      </c>
      <c r="R101" s="4">
        <f t="shared" si="12"/>
        <v>1.8587291294771217E-3</v>
      </c>
      <c r="S101" s="4">
        <f t="shared" si="12"/>
        <v>1.5650726520697884E-4</v>
      </c>
    </row>
    <row r="102" spans="1:19" x14ac:dyDescent="0.2">
      <c r="A102">
        <v>94</v>
      </c>
      <c r="B102">
        <f t="shared" si="10"/>
        <v>-3.0700000000000198</v>
      </c>
      <c r="C102">
        <f t="shared" si="8"/>
        <v>143.43999999999983</v>
      </c>
      <c r="D102" s="8">
        <f>EXP(SUMPRODUCT(LN($F102:$S102),AlturaTRI!$C$24:$P$24)+SUMPRODUCT(LN(1-$F102:$S102),1-AlturaTRI!$C$24:$P$24))</f>
        <v>6.7679934341578735E-2</v>
      </c>
      <c r="E102">
        <f t="shared" si="9"/>
        <v>1.6453148967561916E-3</v>
      </c>
      <c r="F102" s="4">
        <f t="shared" si="6"/>
        <v>9.9630255126655437E-2</v>
      </c>
      <c r="G102" s="4">
        <f t="shared" si="12"/>
        <v>8.163875836098804E-3</v>
      </c>
      <c r="H102" s="4">
        <f t="shared" si="12"/>
        <v>2.5816450719342863E-3</v>
      </c>
      <c r="I102" s="4">
        <f t="shared" si="12"/>
        <v>1.9941694915116253E-2</v>
      </c>
      <c r="J102" s="4">
        <f t="shared" si="12"/>
        <v>2.6895394773695391E-4</v>
      </c>
      <c r="K102" s="4">
        <f t="shared" si="12"/>
        <v>9.2696649086124389E-4</v>
      </c>
      <c r="L102" s="4">
        <f t="shared" si="12"/>
        <v>1.0696231513516239E-4</v>
      </c>
      <c r="M102" s="4">
        <f t="shared" si="12"/>
        <v>2.5219376655864155E-3</v>
      </c>
      <c r="N102" s="4">
        <f t="shared" si="12"/>
        <v>7.9670461867237419E-2</v>
      </c>
      <c r="O102" s="4">
        <f t="shared" si="12"/>
        <v>2.5113153926739683E-4</v>
      </c>
      <c r="P102" s="4">
        <f t="shared" si="12"/>
        <v>1.9862471580315105E-2</v>
      </c>
      <c r="Q102" s="4">
        <f t="shared" si="12"/>
        <v>1.0406690590849313E-3</v>
      </c>
      <c r="R102" s="4">
        <f t="shared" si="12"/>
        <v>1.8884624912255184E-3</v>
      </c>
      <c r="S102" s="4">
        <f t="shared" si="12"/>
        <v>1.6030850742537376E-4</v>
      </c>
    </row>
    <row r="103" spans="1:19" x14ac:dyDescent="0.2">
      <c r="A103">
        <v>95</v>
      </c>
      <c r="B103">
        <f t="shared" si="10"/>
        <v>-3.06000000000002</v>
      </c>
      <c r="C103">
        <f t="shared" si="8"/>
        <v>143.51999999999984</v>
      </c>
      <c r="D103" s="8">
        <f>EXP(SUMPRODUCT(LN($F103:$S103),AlturaTRI!$C$24:$P$24)+SUMPRODUCT(LN(1-$F103:$S103),1-AlturaTRI!$C$24:$P$24))</f>
        <v>6.8287412376844325E-2</v>
      </c>
      <c r="E103">
        <f t="shared" si="9"/>
        <v>1.6965245778060752E-3</v>
      </c>
      <c r="F103" s="4">
        <f t="shared" si="6"/>
        <v>0.1000515958258197</v>
      </c>
      <c r="G103" s="4">
        <f t="shared" si="12"/>
        <v>8.2537948210520597E-3</v>
      </c>
      <c r="H103" s="4">
        <f t="shared" si="12"/>
        <v>2.6169361823246873E-3</v>
      </c>
      <c r="I103" s="4">
        <f t="shared" si="12"/>
        <v>2.0115561935803078E-2</v>
      </c>
      <c r="J103" s="4">
        <f t="shared" si="12"/>
        <v>2.7422062930849256E-4</v>
      </c>
      <c r="K103" s="4">
        <f t="shared" si="12"/>
        <v>9.4219473144187586E-4</v>
      </c>
      <c r="L103" s="4">
        <f t="shared" si="12"/>
        <v>1.1033935916622144E-4</v>
      </c>
      <c r="M103" s="4">
        <f t="shared" si="12"/>
        <v>2.5478662050573996E-3</v>
      </c>
      <c r="N103" s="4">
        <f t="shared" si="12"/>
        <v>8.0474545373375894E-2</v>
      </c>
      <c r="O103" s="4">
        <f t="shared" si="12"/>
        <v>2.5789865401343976E-4</v>
      </c>
      <c r="P103" s="4">
        <f t="shared" si="12"/>
        <v>2.0080364908516869E-2</v>
      </c>
      <c r="Q103" s="4">
        <f t="shared" si="12"/>
        <v>1.0622829257151149E-3</v>
      </c>
      <c r="R103" s="4">
        <f t="shared" si="12"/>
        <v>1.918670571631772E-3</v>
      </c>
      <c r="S103" s="4">
        <f t="shared" si="12"/>
        <v>1.6420205890100461E-4</v>
      </c>
    </row>
    <row r="104" spans="1:19" x14ac:dyDescent="0.2">
      <c r="A104">
        <v>96</v>
      </c>
      <c r="B104">
        <f t="shared" si="10"/>
        <v>-3.0500000000000203</v>
      </c>
      <c r="C104">
        <f t="shared" si="8"/>
        <v>143.59999999999985</v>
      </c>
      <c r="D104" s="8">
        <f>EXP(SUMPRODUCT(LN($F104:$S104),AlturaTRI!$C$24:$P$24)+SUMPRODUCT(LN(1-$F104:$S104),1-AlturaTRI!$C$24:$P$24))</f>
        <v>6.8899088837189121E-2</v>
      </c>
      <c r="E104">
        <f t="shared" si="9"/>
        <v>1.7491532129200241E-3</v>
      </c>
      <c r="F104" s="4">
        <f t="shared" si="6"/>
        <v>0.10047451955005199</v>
      </c>
      <c r="G104" s="4">
        <f t="shared" si="12"/>
        <v>8.3446958638243099E-3</v>
      </c>
      <c r="H104" s="4">
        <f t="shared" si="12"/>
        <v>2.6527084394404217E-3</v>
      </c>
      <c r="I104" s="4">
        <f t="shared" si="12"/>
        <v>2.0290913477792823E-2</v>
      </c>
      <c r="J104" s="4">
        <f t="shared" si="12"/>
        <v>2.7959041469264396E-4</v>
      </c>
      <c r="K104" s="4">
        <f t="shared" si="12"/>
        <v>9.5767290233145089E-4</v>
      </c>
      <c r="L104" s="4">
        <f t="shared" si="12"/>
        <v>1.1382301203562023E-4</v>
      </c>
      <c r="M104" s="4">
        <f t="shared" si="12"/>
        <v>2.5740606330473233E-3</v>
      </c>
      <c r="N104" s="4">
        <f t="shared" si="12"/>
        <v>8.128602742067613E-2</v>
      </c>
      <c r="O104" s="4">
        <f t="shared" si="12"/>
        <v>2.648480704753972E-4</v>
      </c>
      <c r="P104" s="4">
        <f t="shared" si="12"/>
        <v>2.0300599040516037E-2</v>
      </c>
      <c r="Q104" s="4">
        <f t="shared" si="12"/>
        <v>1.0843452078497743E-3</v>
      </c>
      <c r="R104" s="4">
        <f t="shared" si="12"/>
        <v>1.9493609205044433E-3</v>
      </c>
      <c r="S104" s="4">
        <f t="shared" si="12"/>
        <v>1.6819016052377602E-4</v>
      </c>
    </row>
    <row r="105" spans="1:19" x14ac:dyDescent="0.2">
      <c r="A105">
        <v>97</v>
      </c>
      <c r="B105">
        <f t="shared" si="10"/>
        <v>-3.0400000000000205</v>
      </c>
      <c r="C105">
        <f t="shared" si="8"/>
        <v>143.67999999999984</v>
      </c>
      <c r="D105" s="8">
        <f>EXP(SUMPRODUCT(LN($F105:$S105),AlturaTRI!$C$24:$P$24)+SUMPRODUCT(LN(1-$F105:$S105),1-AlturaTRI!$C$24:$P$24))</f>
        <v>6.9514966318508703E-2</v>
      </c>
      <c r="E105">
        <f t="shared" si="9"/>
        <v>1.8032341316419655E-3</v>
      </c>
      <c r="F105" s="4">
        <f t="shared" si="6"/>
        <v>0.10089903056355259</v>
      </c>
      <c r="G105" s="4">
        <f t="shared" si="12"/>
        <v>8.4365895055217681E-3</v>
      </c>
      <c r="H105" s="4">
        <f t="shared" si="12"/>
        <v>2.6889683677532041E-3</v>
      </c>
      <c r="I105" s="4">
        <f t="shared" si="12"/>
        <v>2.0467761666894041E-2</v>
      </c>
      <c r="J105" s="4">
        <f t="shared" si="12"/>
        <v>2.8506532117270506E-4</v>
      </c>
      <c r="K105" s="4">
        <f t="shared" si="12"/>
        <v>9.7340509751540688E-4</v>
      </c>
      <c r="L105" s="4">
        <f t="shared" si="12"/>
        <v>1.1741663846567477E-4</v>
      </c>
      <c r="M105" s="4">
        <f t="shared" si="12"/>
        <v>2.6005236619371752E-3</v>
      </c>
      <c r="N105" s="4">
        <f t="shared" si="12"/>
        <v>8.2104961575784063E-2</v>
      </c>
      <c r="O105" s="4">
        <f t="shared" si="12"/>
        <v>2.7198469710571822E-4</v>
      </c>
      <c r="P105" s="4">
        <f t="shared" si="12"/>
        <v>2.0523198031748357E-2</v>
      </c>
      <c r="Q105" s="4">
        <f t="shared" si="12"/>
        <v>1.1068651881625559E-3</v>
      </c>
      <c r="R105" s="4">
        <f t="shared" si="12"/>
        <v>1.9805412067717297E-3</v>
      </c>
      <c r="S105" s="4">
        <f t="shared" si="12"/>
        <v>1.7227510754655207E-4</v>
      </c>
    </row>
    <row r="106" spans="1:19" x14ac:dyDescent="0.2">
      <c r="A106">
        <v>98</v>
      </c>
      <c r="B106">
        <f t="shared" si="10"/>
        <v>-3.0300000000000207</v>
      </c>
      <c r="C106">
        <f t="shared" si="8"/>
        <v>143.75999999999982</v>
      </c>
      <c r="D106" s="8">
        <f>EXP(SUMPRODUCT(LN($F106:$S106),AlturaTRI!$C$24:$P$24)+SUMPRODUCT(LN(1-$F106:$S106),1-AlturaTRI!$C$24:$P$24))</f>
        <v>7.0135046735198978E-2</v>
      </c>
      <c r="E106">
        <f t="shared" si="9"/>
        <v>1.8588012533305653E-3</v>
      </c>
      <c r="F106" s="4">
        <f t="shared" si="6"/>
        <v>0.10132513312757183</v>
      </c>
      <c r="G106" s="4">
        <f t="shared" si="12"/>
        <v>8.529486396309913E-3</v>
      </c>
      <c r="H106" s="4">
        <f t="shared" si="12"/>
        <v>2.7257225792362721E-3</v>
      </c>
      <c r="I106" s="4">
        <f t="shared" si="12"/>
        <v>2.064611871834228E-2</v>
      </c>
      <c r="J106" s="4">
        <f t="shared" si="12"/>
        <v>2.906474054561327E-4</v>
      </c>
      <c r="K106" s="4">
        <f t="shared" si="12"/>
        <v>9.8939547777763094E-4</v>
      </c>
      <c r="L106" s="4">
        <f t="shared" si="12"/>
        <v>1.2112370932405671E-4</v>
      </c>
      <c r="M106" s="4">
        <f t="shared" si="12"/>
        <v>2.6272580314836685E-3</v>
      </c>
      <c r="N106" s="4">
        <f t="shared" si="12"/>
        <v>8.2931401497544605E-2</v>
      </c>
      <c r="O106" s="4">
        <f t="shared" si="12"/>
        <v>2.7931357437225522E-4</v>
      </c>
      <c r="P106" s="4">
        <f t="shared" si="12"/>
        <v>2.0748186160790816E-2</v>
      </c>
      <c r="Q106" s="4">
        <f t="shared" si="12"/>
        <v>1.1298523406300617E-3</v>
      </c>
      <c r="R106" s="4">
        <f t="shared" si="12"/>
        <v>2.0122192203302354E-3</v>
      </c>
      <c r="S106" s="4">
        <f t="shared" si="12"/>
        <v>1.764592509021737E-4</v>
      </c>
    </row>
    <row r="107" spans="1:19" x14ac:dyDescent="0.2">
      <c r="A107">
        <v>99</v>
      </c>
      <c r="B107">
        <f t="shared" si="10"/>
        <v>-3.0200000000000209</v>
      </c>
      <c r="C107">
        <f t="shared" si="8"/>
        <v>143.83999999999983</v>
      </c>
      <c r="D107" s="8">
        <f>EXP(SUMPRODUCT(LN($F107:$S107),AlturaTRI!$C$24:$P$24)+SUMPRODUCT(LN(1-$F107:$S107),1-AlturaTRI!$C$24:$P$24))</f>
        <v>7.0759331302856943E-2</v>
      </c>
      <c r="E107">
        <f t="shared" si="9"/>
        <v>1.91588909161932E-3</v>
      </c>
      <c r="F107" s="4">
        <f t="shared" ref="F107:F170" si="13">1/(1+EXP(-F$2*($B107-F$3)))</f>
        <v>0.10175283150025972</v>
      </c>
      <c r="G107" s="4">
        <f t="shared" si="12"/>
        <v>8.6233972964509988E-3</v>
      </c>
      <c r="H107" s="4">
        <f t="shared" si="12"/>
        <v>2.7629777745111048E-3</v>
      </c>
      <c r="I107" s="4">
        <f t="shared" si="12"/>
        <v>2.0825996937288913E-2</v>
      </c>
      <c r="J107" s="4">
        <f t="shared" si="12"/>
        <v>2.9633876444323007E-4</v>
      </c>
      <c r="K107" s="4">
        <f t="shared" si="12"/>
        <v>1.0056482717816376E-3</v>
      </c>
      <c r="L107" s="4">
        <f t="shared" si="12"/>
        <v>1.2494780496910836E-4</v>
      </c>
      <c r="M107" s="4">
        <f t="shared" si="12"/>
        <v>2.6542665090894669E-3</v>
      </c>
      <c r="N107" s="4">
        <f t="shared" si="12"/>
        <v>8.3765400930312081E-2</v>
      </c>
      <c r="O107" s="4">
        <f t="shared" si="12"/>
        <v>2.8683987830101796E-4</v>
      </c>
      <c r="P107" s="4">
        <f t="shared" si="12"/>
        <v>2.0975587930893852E-2</v>
      </c>
      <c r="Q107" s="4">
        <f t="shared" si="12"/>
        <v>1.1533163344382977E-3</v>
      </c>
      <c r="R107" s="4">
        <f t="shared" si="12"/>
        <v>2.044402873921439E-3</v>
      </c>
      <c r="S107" s="4">
        <f t="shared" si="12"/>
        <v>1.8074499855229669E-4</v>
      </c>
    </row>
    <row r="108" spans="1:19" x14ac:dyDescent="0.2">
      <c r="A108">
        <v>100</v>
      </c>
      <c r="B108">
        <f t="shared" si="10"/>
        <v>-3.0100000000000211</v>
      </c>
      <c r="C108">
        <f t="shared" si="8"/>
        <v>143.91999999999985</v>
      </c>
      <c r="D108" s="8">
        <f>EXP(SUMPRODUCT(LN($F108:$S108),AlturaTRI!$C$24:$P$24)+SUMPRODUCT(LN(1-$F108:$S108),1-AlturaTRI!$C$24:$P$24))</f>
        <v>7.1387820520710341E-2</v>
      </c>
      <c r="E108">
        <f t="shared" si="9"/>
        <v>1.9745327587126368E-3</v>
      </c>
      <c r="F108" s="4">
        <f t="shared" si="13"/>
        <v>0.10218212993651474</v>
      </c>
      <c r="G108" s="4">
        <f t="shared" si="12"/>
        <v>8.7183330773492641E-3</v>
      </c>
      <c r="H108" s="4">
        <f t="shared" si="12"/>
        <v>2.8007407440084355E-3</v>
      </c>
      <c r="I108" s="4">
        <f t="shared" si="12"/>
        <v>2.100740871928948E-2</v>
      </c>
      <c r="J108" s="4">
        <f t="shared" si="12"/>
        <v>3.0214153601075582E-4</v>
      </c>
      <c r="K108" s="4">
        <f t="shared" si="12"/>
        <v>1.0221677771689564E-3</v>
      </c>
      <c r="L108" s="4">
        <f t="shared" si="12"/>
        <v>1.2889261870038593E-4</v>
      </c>
      <c r="M108" s="4">
        <f t="shared" si="12"/>
        <v>2.681551890075936E-3</v>
      </c>
      <c r="N108" s="4">
        <f t="shared" si="12"/>
        <v>8.4607013697103314E-2</v>
      </c>
      <c r="O108" s="4">
        <f t="shared" si="12"/>
        <v>2.9456892411356799E-4</v>
      </c>
      <c r="P108" s="4">
        <f t="shared" si="12"/>
        <v>2.120542807151124E-2</v>
      </c>
      <c r="Q108" s="4">
        <f t="shared" si="12"/>
        <v>1.1772670379673886E-3</v>
      </c>
      <c r="R108" s="4">
        <f t="shared" si="12"/>
        <v>2.0771002050362438E-3</v>
      </c>
      <c r="S108" s="4">
        <f t="shared" si="12"/>
        <v>1.8513481686880978E-4</v>
      </c>
    </row>
    <row r="109" spans="1:19" x14ac:dyDescent="0.2">
      <c r="A109">
        <v>101</v>
      </c>
      <c r="B109">
        <f t="shared" si="10"/>
        <v>-3.0000000000000213</v>
      </c>
      <c r="C109">
        <f t="shared" si="8"/>
        <v>143.99999999999983</v>
      </c>
      <c r="D109" s="8">
        <f>EXP(SUMPRODUCT(LN($F109:$S109),AlturaTRI!$C$24:$P$24)+SUMPRODUCT(LN(1-$F109:$S109),1-AlturaTRI!$C$24:$P$24))</f>
        <v>7.2020514153773904E-2</v>
      </c>
      <c r="E109">
        <f t="shared" si="9"/>
        <v>2.0347679695102384E-3</v>
      </c>
      <c r="F109" s="4">
        <f t="shared" si="13"/>
        <v>0.10261303268783113</v>
      </c>
      <c r="G109" s="4">
        <f t="shared" si="12"/>
        <v>8.8143047226041053E-3</v>
      </c>
      <c r="H109" s="4">
        <f t="shared" si="12"/>
        <v>2.8390183691436983E-3</v>
      </c>
      <c r="I109" s="4">
        <f t="shared" si="12"/>
        <v>2.1190366550791321E-2</v>
      </c>
      <c r="J109" s="4">
        <f t="shared" si="12"/>
        <v>3.0805789981073627E-4</v>
      </c>
      <c r="K109" s="4">
        <f t="shared" si="12"/>
        <v>1.0389583616750031E-3</v>
      </c>
      <c r="L109" s="4">
        <f t="shared" si="12"/>
        <v>1.3296196031772667E-4</v>
      </c>
      <c r="M109" s="4">
        <f t="shared" si="12"/>
        <v>2.7091169979584721E-3</v>
      </c>
      <c r="N109" s="4">
        <f t="shared" si="12"/>
        <v>8.5456293692591764E-2</v>
      </c>
      <c r="O109" s="4">
        <f t="shared" si="12"/>
        <v>3.0250616996156118E-4</v>
      </c>
      <c r="P109" s="4">
        <f t="shared" si="12"/>
        <v>2.1437731539827393E-2</v>
      </c>
      <c r="Q109" s="4">
        <f t="shared" si="12"/>
        <v>1.201714522856046E-3</v>
      </c>
      <c r="R109" s="4">
        <f t="shared" si="12"/>
        <v>2.1103193778479975E-3</v>
      </c>
      <c r="S109" s="4">
        <f t="shared" si="12"/>
        <v>1.8963123204861684E-4</v>
      </c>
    </row>
    <row r="110" spans="1:19" x14ac:dyDescent="0.2">
      <c r="A110">
        <v>102</v>
      </c>
      <c r="B110">
        <f t="shared" si="10"/>
        <v>-2.9900000000000215</v>
      </c>
      <c r="C110">
        <f t="shared" si="8"/>
        <v>144.07999999999981</v>
      </c>
      <c r="D110" s="8">
        <f>EXP(SUMPRODUCT(LN($F110:$S110),AlturaTRI!$C$24:$P$24)+SUMPRODUCT(LN(1-$F110:$S110),1-AlturaTRI!$C$24:$P$24))</f>
        <v>7.2657411214730364E-2</v>
      </c>
      <c r="E110">
        <f t="shared" si="9"/>
        <v>2.0966310455521058E-3</v>
      </c>
      <c r="F110" s="4">
        <f t="shared" si="13"/>
        <v>0.10304554400214548</v>
      </c>
      <c r="G110" s="4">
        <f t="shared" si="12"/>
        <v>8.9113233290709169E-3</v>
      </c>
      <c r="H110" s="4">
        <f t="shared" si="12"/>
        <v>2.8778176235070853E-3</v>
      </c>
      <c r="I110" s="4">
        <f t="shared" si="12"/>
        <v>2.1374883009620579E-2</v>
      </c>
      <c r="J110" s="4">
        <f t="shared" si="12"/>
        <v>3.1409007808476971E-4</v>
      </c>
      <c r="K110" s="4">
        <f t="shared" si="12"/>
        <v>1.0560244642626806E-3</v>
      </c>
      <c r="L110" s="4">
        <f t="shared" si="12"/>
        <v>1.3715975979223627E-4</v>
      </c>
      <c r="M110" s="4">
        <f t="shared" si="12"/>
        <v>2.7369646847244097E-3</v>
      </c>
      <c r="N110" s="4">
        <f t="shared" si="12"/>
        <v>8.6313294875941235E-2</v>
      </c>
      <c r="O110" s="4">
        <f t="shared" si="12"/>
        <v>3.1065722076100728E-4</v>
      </c>
      <c r="P110" s="4">
        <f t="shared" si="12"/>
        <v>2.167252352228171E-2</v>
      </c>
      <c r="Q110" s="4">
        <f t="shared" si="12"/>
        <v>1.2266690681473286E-3</v>
      </c>
      <c r="R110" s="4">
        <f t="shared" si="12"/>
        <v>2.1440686851743724E-3</v>
      </c>
      <c r="S110" s="4">
        <f t="shared" si="12"/>
        <v>1.9423683156258808E-4</v>
      </c>
    </row>
    <row r="111" spans="1:19" x14ac:dyDescent="0.2">
      <c r="A111">
        <v>103</v>
      </c>
      <c r="B111">
        <f t="shared" si="10"/>
        <v>-2.9800000000000217</v>
      </c>
      <c r="C111">
        <f t="shared" si="8"/>
        <v>144.15999999999983</v>
      </c>
      <c r="D111" s="8">
        <f>EXP(SUMPRODUCT(LN($F111:$S111),AlturaTRI!$C$24:$P$24)+SUMPRODUCT(LN(1-$F111:$S111),1-AlturaTRI!$C$24:$P$24))</f>
        <v>7.3298509945534732E-2</v>
      </c>
      <c r="E111">
        <f t="shared" si="9"/>
        <v>2.1601589187760497E-3</v>
      </c>
      <c r="F111" s="4">
        <f t="shared" si="13"/>
        <v>0.10347966812368174</v>
      </c>
      <c r="G111" s="4">
        <f t="shared" si="12"/>
        <v>9.0094001079299227E-3</v>
      </c>
      <c r="H111" s="4">
        <f t="shared" si="12"/>
        <v>2.9171455740683591E-3</v>
      </c>
      <c r="I111" s="4">
        <f t="shared" si="12"/>
        <v>2.1560970765468417E-2</v>
      </c>
      <c r="J111" s="4">
        <f t="shared" si="12"/>
        <v>3.2024033649412896E-4</v>
      </c>
      <c r="K111" s="4">
        <f t="shared" si="12"/>
        <v>1.0733705962740077E-3</v>
      </c>
      <c r="L111" s="4">
        <f t="shared" si="12"/>
        <v>1.4149007105270577E-4</v>
      </c>
      <c r="M111" s="4">
        <f t="shared" si="12"/>
        <v>2.7650978311135306E-3</v>
      </c>
      <c r="N111" s="4">
        <f t="shared" si="12"/>
        <v>8.7178071263477583E-2</v>
      </c>
      <c r="O111" s="4">
        <f t="shared" si="12"/>
        <v>3.1902783212888364E-4</v>
      </c>
      <c r="P111" s="4">
        <f t="shared" si="12"/>
        <v>2.1909829436089417E-2</v>
      </c>
      <c r="Q111" s="4">
        <f t="shared" si="12"/>
        <v>1.2521411645172395E-3</v>
      </c>
      <c r="R111" s="4">
        <f t="shared" si="12"/>
        <v>2.1783565504684983E-3</v>
      </c>
      <c r="S111" s="4">
        <f t="shared" si="12"/>
        <v>1.9895426563949409E-4</v>
      </c>
    </row>
    <row r="112" spans="1:19" x14ac:dyDescent="0.2">
      <c r="A112">
        <v>104</v>
      </c>
      <c r="B112">
        <f t="shared" si="10"/>
        <v>-2.970000000000022</v>
      </c>
      <c r="C112">
        <f t="shared" si="8"/>
        <v>144.23999999999984</v>
      </c>
      <c r="D112" s="8">
        <f>EXP(SUMPRODUCT(LN($F112:$S112),AlturaTRI!$C$24:$P$24)+SUMPRODUCT(LN(1-$F112:$S112),1-AlturaTRI!$C$24:$P$24))</f>
        <v>7.3943807798739811E-2</v>
      </c>
      <c r="E112">
        <f t="shared" si="9"/>
        <v>2.2253891350799311E-3</v>
      </c>
      <c r="F112" s="4">
        <f t="shared" si="13"/>
        <v>0.10391540929279536</v>
      </c>
      <c r="G112" s="4">
        <f t="shared" si="12"/>
        <v>9.1085463857627103E-3</v>
      </c>
      <c r="H112" s="4">
        <f t="shared" si="12"/>
        <v>2.9570093823965875E-3</v>
      </c>
      <c r="I112" s="4">
        <f t="shared" si="12"/>
        <v>2.1748642580376339E-2</v>
      </c>
      <c r="J112" s="4">
        <f t="shared" si="12"/>
        <v>3.265109849659581E-4</v>
      </c>
      <c r="K112" s="4">
        <f t="shared" si="12"/>
        <v>1.0910013426000246E-3</v>
      </c>
      <c r="L112" s="4">
        <f t="shared" si="12"/>
        <v>1.459570758910692E-4</v>
      </c>
      <c r="M112" s="4">
        <f t="shared" si="12"/>
        <v>2.7935193469012035E-3</v>
      </c>
      <c r="N112" s="4">
        <f t="shared" si="12"/>
        <v>8.8050676921197002E-2</v>
      </c>
      <c r="O112" s="4">
        <f t="shared" si="12"/>
        <v>3.2762391442480712E-4</v>
      </c>
      <c r="P112" s="4">
        <f t="shared" si="12"/>
        <v>2.2149674930758631E-2</v>
      </c>
      <c r="Q112" s="4">
        <f t="shared" si="12"/>
        <v>1.2781415185877567E-3</v>
      </c>
      <c r="R112" s="4">
        <f t="shared" si="12"/>
        <v>2.2131915298397539E-3</v>
      </c>
      <c r="S112" s="4">
        <f t="shared" si="12"/>
        <v>2.0378624878576685E-4</v>
      </c>
    </row>
    <row r="113" spans="1:19" x14ac:dyDescent="0.2">
      <c r="A113">
        <v>105</v>
      </c>
      <c r="B113">
        <f t="shared" si="10"/>
        <v>-2.9600000000000222</v>
      </c>
      <c r="C113">
        <f t="shared" si="8"/>
        <v>144.31999999999982</v>
      </c>
      <c r="D113" s="8">
        <f>EXP(SUMPRODUCT(LN($F113:$S113),AlturaTRI!$C$24:$P$24)+SUMPRODUCT(LN(1-$F113:$S113),1-AlturaTRI!$C$24:$P$24))</f>
        <v>7.4593301418541522E-2</v>
      </c>
      <c r="E113">
        <f t="shared" si="9"/>
        <v>2.2923598576803966E-3</v>
      </c>
      <c r="F113" s="4">
        <f t="shared" si="13"/>
        <v>0.10435277174581614</v>
      </c>
      <c r="G113" s="4">
        <f t="shared" si="12"/>
        <v>9.2087736056367334E-3</v>
      </c>
      <c r="H113" s="4">
        <f t="shared" si="12"/>
        <v>2.997416305894964E-3</v>
      </c>
      <c r="I113" s="4">
        <f t="shared" si="12"/>
        <v>2.1937911309220601E-2</v>
      </c>
      <c r="J113" s="4">
        <f t="shared" si="12"/>
        <v>3.3290437855587769E-4</v>
      </c>
      <c r="K113" s="4">
        <f t="shared" si="12"/>
        <v>1.1089213628692799E-3</v>
      </c>
      <c r="L113" s="4">
        <f t="shared" si="12"/>
        <v>1.5056508799062555E-4</v>
      </c>
      <c r="M113" s="4">
        <f t="shared" si="12"/>
        <v>2.8222321711841762E-3</v>
      </c>
      <c r="N113" s="4">
        <f t="shared" si="12"/>
        <v>8.8931165957109634E-2</v>
      </c>
      <c r="O113" s="4">
        <f t="shared" si="12"/>
        <v>3.3645153690053925E-4</v>
      </c>
      <c r="P113" s="4">
        <f t="shared" si="12"/>
        <v>2.2392085889603109E-2</v>
      </c>
      <c r="Q113" s="4">
        <f t="shared" si="12"/>
        <v>1.3046810573259066E-3</v>
      </c>
      <c r="R113" s="4">
        <f t="shared" si="12"/>
        <v>2.2485823141046115E-3</v>
      </c>
      <c r="S113" s="4">
        <f t="shared" si="12"/>
        <v>2.0873556134194345E-4</v>
      </c>
    </row>
    <row r="114" spans="1:19" x14ac:dyDescent="0.2">
      <c r="A114">
        <v>106</v>
      </c>
      <c r="B114">
        <f t="shared" si="10"/>
        <v>-2.9500000000000224</v>
      </c>
      <c r="C114">
        <f t="shared" si="8"/>
        <v>144.39999999999981</v>
      </c>
      <c r="D114" s="8">
        <f>EXP(SUMPRODUCT(LN($F114:$S114),AlturaTRI!$C$24:$P$24)+SUMPRODUCT(LN(1-$F114:$S114),1-AlturaTRI!$C$24:$P$24))</f>
        <v>7.5246986621542458E-2</v>
      </c>
      <c r="E114">
        <f t="shared" si="9"/>
        <v>2.3611098702599476E-3</v>
      </c>
      <c r="F114" s="4">
        <f t="shared" si="13"/>
        <v>0.10479175971489013</v>
      </c>
      <c r="G114" s="4">
        <f t="shared" si="12"/>
        <v>9.3100933281975353E-3</v>
      </c>
      <c r="H114" s="4">
        <f t="shared" si="12"/>
        <v>3.0383736990508728E-3</v>
      </c>
      <c r="I114" s="4">
        <f t="shared" si="12"/>
        <v>2.2128789900195584E-2</v>
      </c>
      <c r="J114" s="4">
        <f t="shared" si="12"/>
        <v>3.394229183273048E-4</v>
      </c>
      <c r="K114" s="4">
        <f t="shared" si="12"/>
        <v>1.1271353926551636E-3</v>
      </c>
      <c r="L114" s="4">
        <f t="shared" si="12"/>
        <v>1.5531855708087041E-4</v>
      </c>
      <c r="M114" s="4">
        <f t="shared" si="12"/>
        <v>2.8512392726690195E-3</v>
      </c>
      <c r="N114" s="4">
        <f t="shared" si="12"/>
        <v>8.981959251341691E-2</v>
      </c>
      <c r="O114" s="4">
        <f t="shared" si="12"/>
        <v>3.455169319601709E-4</v>
      </c>
      <c r="P114" s="4">
        <f t="shared" si="12"/>
        <v>2.2637088431250386E-2</v>
      </c>
      <c r="Q114" s="4">
        <f t="shared" si="12"/>
        <v>1.3317709325304959E-3</v>
      </c>
      <c r="R114" s="4">
        <f t="shared" si="12"/>
        <v>2.2845377308679509E-3</v>
      </c>
      <c r="S114" s="4">
        <f t="shared" si="12"/>
        <v>2.1380505107667784E-4</v>
      </c>
    </row>
    <row r="115" spans="1:19" x14ac:dyDescent="0.2">
      <c r="A115">
        <v>107</v>
      </c>
      <c r="B115">
        <f t="shared" si="10"/>
        <v>-2.9400000000000226</v>
      </c>
      <c r="C115">
        <f t="shared" si="8"/>
        <v>144.47999999999982</v>
      </c>
      <c r="D115" s="8">
        <f>EXP(SUMPRODUCT(LN($F115:$S115),AlturaTRI!$C$24:$P$24)+SUMPRODUCT(LN(1-$F115:$S115),1-AlturaTRI!$C$24:$P$24))</f>
        <v>7.5904858377231973E-2</v>
      </c>
      <c r="E115">
        <f t="shared" si="9"/>
        <v>2.4316785798939979E-3</v>
      </c>
      <c r="F115" s="4">
        <f t="shared" si="13"/>
        <v>0.10523237742782013</v>
      </c>
      <c r="G115" s="4">
        <f t="shared" si="12"/>
        <v>9.41251723276894E-3</v>
      </c>
      <c r="H115" s="4">
        <f t="shared" si="12"/>
        <v>3.0798890147013592E-3</v>
      </c>
      <c r="I115" s="4">
        <f t="shared" si="12"/>
        <v>2.2321291395296039E-2</v>
      </c>
      <c r="J115" s="4">
        <f t="shared" si="12"/>
        <v>3.4606905224782099E-4</v>
      </c>
      <c r="K115" s="4">
        <f t="shared" si="12"/>
        <v>1.1456482447023773E-3</v>
      </c>
      <c r="L115" s="4">
        <f t="shared" si="12"/>
        <v>1.6022207322289526E-4</v>
      </c>
      <c r="M115" s="4">
        <f t="shared" si="12"/>
        <v>2.8805436499632865E-3</v>
      </c>
      <c r="N115" s="4">
        <f t="shared" si="12"/>
        <v>9.0716010758521398E-2</v>
      </c>
      <c r="O115" s="4">
        <f t="shared" si="12"/>
        <v>3.5482649953390559E-4</v>
      </c>
      <c r="P115" s="4">
        <f t="shared" si="12"/>
        <v>2.2884708911144667E-2</v>
      </c>
      <c r="Q115" s="4">
        <f t="shared" si="12"/>
        <v>1.3594225254082014E-3</v>
      </c>
      <c r="R115" s="4">
        <f t="shared" si="12"/>
        <v>2.3210667466352477E-3</v>
      </c>
      <c r="S115" s="4">
        <f t="shared" si="12"/>
        <v>2.1899763481921417E-4</v>
      </c>
    </row>
    <row r="116" spans="1:19" x14ac:dyDescent="0.2">
      <c r="A116">
        <v>108</v>
      </c>
      <c r="B116">
        <f t="shared" si="10"/>
        <v>-2.9300000000000228</v>
      </c>
      <c r="C116">
        <f t="shared" si="8"/>
        <v>144.55999999999983</v>
      </c>
      <c r="D116" s="8">
        <f>EXP(SUMPRODUCT(LN($F116:$S116),AlturaTRI!$C$24:$P$24)+SUMPRODUCT(LN(1-$F116:$S116),1-AlturaTRI!$C$24:$P$24))</f>
        <v>7.6566910788181466E-2</v>
      </c>
      <c r="E116">
        <f t="shared" si="9"/>
        <v>2.5041060197495495E-3</v>
      </c>
      <c r="F116" s="4">
        <f t="shared" si="13"/>
        <v>0.1056746291079052</v>
      </c>
      <c r="G116" s="4">
        <f t="shared" si="12"/>
        <v>9.5160571184610045E-3</v>
      </c>
      <c r="H116" s="4">
        <f t="shared" si="12"/>
        <v>3.1219698053141787E-3</v>
      </c>
      <c r="I116" s="4">
        <f t="shared" si="12"/>
        <v>2.251542893079814E-2</v>
      </c>
      <c r="J116" s="4">
        <f t="shared" si="12"/>
        <v>3.5284527610290152E-4</v>
      </c>
      <c r="K116" s="4">
        <f t="shared" si="12"/>
        <v>1.1644648101728488E-3</v>
      </c>
      <c r="L116" s="4">
        <f t="shared" si="12"/>
        <v>1.6528037122943501E-4</v>
      </c>
      <c r="M116" s="4">
        <f t="shared" si="12"/>
        <v>2.9101483318693709E-3</v>
      </c>
      <c r="N116" s="4">
        <f t="shared" si="12"/>
        <v>9.1620474878867639E-2</v>
      </c>
      <c r="O116" s="4">
        <f t="shared" si="12"/>
        <v>3.6438681156843747E-4</v>
      </c>
      <c r="P116" s="4">
        <f t="shared" si="12"/>
        <v>2.3134973923044141E-2</v>
      </c>
      <c r="Q116" s="4">
        <f t="shared" si="12"/>
        <v>1.3876474512406823E-3</v>
      </c>
      <c r="R116" s="4">
        <f t="shared" si="12"/>
        <v>2.3581784689560596E-3</v>
      </c>
      <c r="S116" s="4">
        <f t="shared" si="12"/>
        <v>2.2431630013124666E-4</v>
      </c>
    </row>
    <row r="117" spans="1:19" x14ac:dyDescent="0.2">
      <c r="A117">
        <v>109</v>
      </c>
      <c r="B117">
        <f t="shared" si="10"/>
        <v>-2.920000000000023</v>
      </c>
      <c r="C117">
        <f t="shared" si="8"/>
        <v>144.63999999999982</v>
      </c>
      <c r="D117" s="8">
        <f>EXP(SUMPRODUCT(LN($F117:$S117),AlturaTRI!$C$24:$P$24)+SUMPRODUCT(LN(1-$F117:$S117),1-AlturaTRI!$C$24:$P$24))</f>
        <v>7.7233137069953953E-2</v>
      </c>
      <c r="E117">
        <f t="shared" si="9"/>
        <v>2.5784328515469886E-3</v>
      </c>
      <c r="F117" s="4">
        <f t="shared" si="13"/>
        <v>0.106118518973779</v>
      </c>
      <c r="G117" s="4">
        <f t="shared" si="12"/>
        <v>9.6207249052858088E-3</v>
      </c>
      <c r="H117" s="4">
        <f t="shared" si="12"/>
        <v>3.1646237242845951E-3</v>
      </c>
      <c r="I117" s="4">
        <f t="shared" si="12"/>
        <v>2.2711215737739217E-2</v>
      </c>
      <c r="J117" s="4">
        <f t="shared" si="12"/>
        <v>3.5975413442735005E-4</v>
      </c>
      <c r="K117" s="4">
        <f t="shared" si="12"/>
        <v>1.183590059911356E-3</v>
      </c>
      <c r="L117" s="4">
        <f t="shared" si="12"/>
        <v>1.7049833522377706E-4</v>
      </c>
      <c r="M117" s="4">
        <f t="shared" si="12"/>
        <v>2.9400563776811051E-3</v>
      </c>
      <c r="N117" s="4">
        <f t="shared" si="12"/>
        <v>9.253303907061329E-2</v>
      </c>
      <c r="O117" s="4">
        <f t="shared" si="12"/>
        <v>3.7420461663699553E-4</v>
      </c>
      <c r="P117" s="4">
        <f t="shared" si="12"/>
        <v>2.3387910300512252E-2</v>
      </c>
      <c r="Q117" s="4">
        <f t="shared" si="12"/>
        <v>1.4164575641444576E-3</v>
      </c>
      <c r="R117" s="4">
        <f t="shared" si="12"/>
        <v>2.3958821485992217E-3</v>
      </c>
      <c r="S117" s="4">
        <f t="shared" si="12"/>
        <v>2.2976410701911349E-4</v>
      </c>
    </row>
    <row r="118" spans="1:19" x14ac:dyDescent="0.2">
      <c r="A118">
        <v>110</v>
      </c>
      <c r="B118">
        <f t="shared" si="10"/>
        <v>-2.9100000000000232</v>
      </c>
      <c r="C118">
        <f t="shared" si="8"/>
        <v>144.7199999999998</v>
      </c>
      <c r="D118" s="8">
        <f>EXP(SUMPRODUCT(LN($F118:$S118),AlturaTRI!$C$24:$P$24)+SUMPRODUCT(LN(1-$F118:$S118),1-AlturaTRI!$C$24:$P$24))</f>
        <v>7.7903529530725879E-2</v>
      </c>
      <c r="E118">
        <f t="shared" si="9"/>
        <v>2.6547003677763934E-3</v>
      </c>
      <c r="F118" s="4">
        <f t="shared" si="13"/>
        <v>0.10656405123924693</v>
      </c>
      <c r="G118" s="4">
        <f t="shared" si="12"/>
        <v>9.726532635281171E-3</v>
      </c>
      <c r="H118" s="4">
        <f t="shared" si="12"/>
        <v>3.2078585272480552E-3</v>
      </c>
      <c r="I118" s="4">
        <f t="shared" si="12"/>
        <v>2.2908665142396142E-2</v>
      </c>
      <c r="J118" s="4">
        <f t="shared" si="12"/>
        <v>3.6679822145476728E-4</v>
      </c>
      <c r="K118" s="4">
        <f t="shared" si="12"/>
        <v>1.2030290457311951E-3</v>
      </c>
      <c r="L118" s="4">
        <f t="shared" si="12"/>
        <v>1.7588100334186982E-4</v>
      </c>
      <c r="M118" s="4">
        <f t="shared" si="12"/>
        <v>2.9702708774831249E-3</v>
      </c>
      <c r="N118" s="4">
        <f t="shared" si="12"/>
        <v>9.3453757531128542E-2</v>
      </c>
      <c r="O118" s="4">
        <f t="shared" si="12"/>
        <v>3.8428684467220416E-4</v>
      </c>
      <c r="P118" s="4">
        <f t="shared" si="12"/>
        <v>2.3643545118402286E-2</v>
      </c>
      <c r="Q118" s="4">
        <f t="shared" si="12"/>
        <v>1.4458649619252767E-3</v>
      </c>
      <c r="R118" s="4">
        <f t="shared" si="12"/>
        <v>2.434187181760185E-3</v>
      </c>
      <c r="S118" s="4">
        <f t="shared" si="12"/>
        <v>2.3534418968728269E-4</v>
      </c>
    </row>
    <row r="119" spans="1:19" x14ac:dyDescent="0.2">
      <c r="A119">
        <v>111</v>
      </c>
      <c r="B119">
        <f t="shared" si="10"/>
        <v>-2.9000000000000234</v>
      </c>
      <c r="C119">
        <f t="shared" si="8"/>
        <v>144.79999999999981</v>
      </c>
      <c r="D119" s="8">
        <f>EXP(SUMPRODUCT(LN($F119:$S119),AlturaTRI!$C$24:$P$24)+SUMPRODUCT(LN(1-$F119:$S119),1-AlturaTRI!$C$24:$P$24))</f>
        <v>7.8578079550620378E-2</v>
      </c>
      <c r="E119">
        <f t="shared" si="9"/>
        <v>2.7329504936597455E-3</v>
      </c>
      <c r="F119" s="4">
        <f t="shared" si="13"/>
        <v>0.10701123011312216</v>
      </c>
      <c r="G119" s="4">
        <f t="shared" si="12"/>
        <v>9.8334924736420554E-3</v>
      </c>
      <c r="H119" s="4">
        <f t="shared" si="12"/>
        <v>3.2516820734089717E-3</v>
      </c>
      <c r="I119" s="4">
        <f t="shared" si="12"/>
        <v>2.3107790566762185E-2</v>
      </c>
      <c r="J119" s="4">
        <f t="shared" si="12"/>
        <v>3.7398018208540924E-4</v>
      </c>
      <c r="K119" s="4">
        <f t="shared" si="12"/>
        <v>1.2227869017201606E-3</v>
      </c>
      <c r="L119" s="4">
        <f t="shared" si="12"/>
        <v>1.8143357258210046E-4</v>
      </c>
      <c r="M119" s="4">
        <f t="shared" si="12"/>
        <v>3.0007949524529951E-3</v>
      </c>
      <c r="N119" s="4">
        <f t="shared" si="12"/>
        <v>9.4382684450323134E-2</v>
      </c>
      <c r="O119" s="4">
        <f t="shared" si="12"/>
        <v>3.9464061182499554E-4</v>
      </c>
      <c r="P119" s="4">
        <f t="shared" si="12"/>
        <v>2.3901905694335052E-2</v>
      </c>
      <c r="Q119" s="4">
        <f t="shared" si="12"/>
        <v>1.4758819910287877E-3</v>
      </c>
      <c r="R119" s="4">
        <f t="shared" si="12"/>
        <v>2.4731031123009202E-3</v>
      </c>
      <c r="S119" s="4">
        <f t="shared" si="12"/>
        <v>2.4105975833412332E-4</v>
      </c>
    </row>
    <row r="120" spans="1:19" x14ac:dyDescent="0.2">
      <c r="A120">
        <v>112</v>
      </c>
      <c r="B120">
        <f t="shared" si="10"/>
        <v>-2.8900000000000237</v>
      </c>
      <c r="C120">
        <f t="shared" si="8"/>
        <v>144.87999999999982</v>
      </c>
      <c r="D120" s="8">
        <f>EXP(SUMPRODUCT(LN($F120:$S120),AlturaTRI!$C$24:$P$24)+SUMPRODUCT(LN(1-$F120:$S120),1-AlturaTRI!$C$24:$P$24))</f>
        <v>7.9256777560751057E-2</v>
      </c>
      <c r="E120">
        <f t="shared" si="9"/>
        <v>2.8132257888502563E-3</v>
      </c>
      <c r="F120" s="4">
        <f t="shared" si="13"/>
        <v>0.10746005979906055</v>
      </c>
      <c r="G120" s="4">
        <f t="shared" si="12"/>
        <v>9.9416167098599455E-3</v>
      </c>
      <c r="H120" s="4">
        <f t="shared" si="12"/>
        <v>3.2961023268857333E-3</v>
      </c>
      <c r="I120" s="4">
        <f t="shared" si="12"/>
        <v>2.3308605529022298E-2</v>
      </c>
      <c r="J120" s="4">
        <f t="shared" si="12"/>
        <v>3.8130271287277603E-4</v>
      </c>
      <c r="K120" s="4">
        <f t="shared" si="12"/>
        <v>1.2428688455671803E-3</v>
      </c>
      <c r="L120" s="4">
        <f t="shared" si="12"/>
        <v>1.8716140380735946E-4</v>
      </c>
      <c r="M120" s="4">
        <f t="shared" si="12"/>
        <v>3.0316317551661587E-3</v>
      </c>
      <c r="N120" s="4">
        <f t="shared" ref="G120:S140" si="14">1/(1+EXP(-N$2*($B120-N$3)))</f>
        <v>9.5319874001799837E-2</v>
      </c>
      <c r="O120" s="4">
        <f t="shared" si="14"/>
        <v>4.0527322545288189E-4</v>
      </c>
      <c r="P120" s="4">
        <f t="shared" si="14"/>
        <v>2.4163019590168856E-2</v>
      </c>
      <c r="Q120" s="4">
        <f t="shared" si="14"/>
        <v>1.5065212515893002E-3</v>
      </c>
      <c r="R120" s="4">
        <f t="shared" si="14"/>
        <v>2.51263963402282E-3</v>
      </c>
      <c r="S120" s="4">
        <f t="shared" si="14"/>
        <v>2.4691410099097642E-4</v>
      </c>
    </row>
    <row r="121" spans="1:19" x14ac:dyDescent="0.2">
      <c r="A121">
        <v>113</v>
      </c>
      <c r="B121">
        <f t="shared" si="10"/>
        <v>-2.8800000000000239</v>
      </c>
      <c r="C121">
        <f t="shared" si="8"/>
        <v>144.95999999999981</v>
      </c>
      <c r="D121" s="8">
        <f>EXP(SUMPRODUCT(LN($F121:$S121),AlturaTRI!$C$24:$P$24)+SUMPRODUCT(LN(1-$F121:$S121),1-AlturaTRI!$C$24:$P$24))</f>
        <v>7.9939613021975262E-2</v>
      </c>
      <c r="E121">
        <f t="shared" si="9"/>
        <v>2.89556944886004E-3</v>
      </c>
      <c r="F121" s="4">
        <f t="shared" si="13"/>
        <v>0.10791054449539426</v>
      </c>
      <c r="G121" s="4">
        <f t="shared" si="14"/>
        <v>1.005091775886988E-2</v>
      </c>
      <c r="H121" s="4">
        <f t="shared" si="14"/>
        <v>3.3411273580721246E-3</v>
      </c>
      <c r="I121" s="4">
        <f t="shared" si="14"/>
        <v>2.3511123644026743E-2</v>
      </c>
      <c r="J121" s="4">
        <f t="shared" si="14"/>
        <v>3.8876856302930076E-4</v>
      </c>
      <c r="K121" s="4">
        <f t="shared" si="14"/>
        <v>1.2632801799098831E-3</v>
      </c>
      <c r="L121" s="4">
        <f t="shared" si="14"/>
        <v>1.9307002690414272E-4</v>
      </c>
      <c r="M121" s="4">
        <f t="shared" si="14"/>
        <v>3.0627844699037047E-3</v>
      </c>
      <c r="N121" s="4">
        <f t="shared" si="14"/>
        <v>9.626538033383307E-2</v>
      </c>
      <c r="O121" s="4">
        <f t="shared" si="14"/>
        <v>4.1619218924099501E-4</v>
      </c>
      <c r="P121" s="4">
        <f t="shared" si="14"/>
        <v>2.4426914613461442E-2</v>
      </c>
      <c r="Q121" s="4">
        <f t="shared" si="14"/>
        <v>1.5377956025784685E-3</v>
      </c>
      <c r="R121" s="4">
        <f t="shared" si="14"/>
        <v>2.552806592973043E-3</v>
      </c>
      <c r="S121" s="4">
        <f t="shared" si="14"/>
        <v>2.529105854055551E-4</v>
      </c>
    </row>
    <row r="122" spans="1:19" x14ac:dyDescent="0.2">
      <c r="A122">
        <v>114</v>
      </c>
      <c r="B122">
        <f t="shared" si="10"/>
        <v>-2.8700000000000241</v>
      </c>
      <c r="C122">
        <f t="shared" si="8"/>
        <v>145.03999999999979</v>
      </c>
      <c r="D122" s="8">
        <f>EXP(SUMPRODUCT(LN($F122:$S122),AlturaTRI!$C$24:$P$24)+SUMPRODUCT(LN(1-$F122:$S122),1-AlturaTRI!$C$24:$P$24))</f>
        <v>8.0626574403355258E-2</v>
      </c>
      <c r="E122">
        <f t="shared" si="9"/>
        <v>2.98002530620722E-3</v>
      </c>
      <c r="F122" s="4">
        <f t="shared" si="13"/>
        <v>0.10836268839496438</v>
      </c>
      <c r="G122" s="4">
        <f t="shared" si="14"/>
        <v>1.0161408162205428E-2</v>
      </c>
      <c r="H122" s="4">
        <f t="shared" si="14"/>
        <v>3.3867653450153383E-3</v>
      </c>
      <c r="I122" s="4">
        <f t="shared" si="14"/>
        <v>2.3715358623762943E-2</v>
      </c>
      <c r="J122" s="4">
        <f t="shared" si="14"/>
        <v>3.9638053545149136E-4</v>
      </c>
      <c r="K122" s="4">
        <f t="shared" si="14"/>
        <v>1.2840262937034456E-3</v>
      </c>
      <c r="L122" s="4">
        <f t="shared" si="14"/>
        <v>1.9916514610358958E-4</v>
      </c>
      <c r="M122" s="4">
        <f t="shared" si="14"/>
        <v>3.0942563129629768E-3</v>
      </c>
      <c r="N122" s="4">
        <f t="shared" si="14"/>
        <v>9.721925756017176E-2</v>
      </c>
      <c r="O122" s="4">
        <f t="shared" si="14"/>
        <v>4.2740520845937439E-4</v>
      </c>
      <c r="P122" s="4">
        <f t="shared" si="14"/>
        <v>2.4693618818923284E-2</v>
      </c>
      <c r="Q122" s="4">
        <f t="shared" si="14"/>
        <v>1.5697181670557921E-3</v>
      </c>
      <c r="R122" s="4">
        <f t="shared" si="14"/>
        <v>2.5936139897847275E-3</v>
      </c>
      <c r="S122" s="4">
        <f t="shared" si="14"/>
        <v>2.5905266097073627E-4</v>
      </c>
    </row>
    <row r="123" spans="1:19" x14ac:dyDescent="0.2">
      <c r="A123">
        <v>115</v>
      </c>
      <c r="B123">
        <f t="shared" si="10"/>
        <v>-2.8600000000000243</v>
      </c>
      <c r="C123">
        <f t="shared" si="8"/>
        <v>145.11999999999981</v>
      </c>
      <c r="D123" s="8">
        <f>EXP(SUMPRODUCT(LN($F123:$S123),AlturaTRI!$C$24:$P$24)+SUMPRODUCT(LN(1-$F123:$S123),1-AlturaTRI!$C$24:$P$24))</f>
        <v>8.1317649160327576E-2</v>
      </c>
      <c r="E123">
        <f t="shared" si="9"/>
        <v>3.0666378312735653E-3</v>
      </c>
      <c r="F123" s="4">
        <f t="shared" si="13"/>
        <v>0.10881649568495234</v>
      </c>
      <c r="G123" s="4">
        <f t="shared" si="14"/>
        <v>1.0273100589161302E-2</v>
      </c>
      <c r="H123" s="4">
        <f t="shared" si="14"/>
        <v>3.4330245748107335E-3</v>
      </c>
      <c r="I123" s="4">
        <f t="shared" si="14"/>
        <v>2.3921324277825392E-2</v>
      </c>
      <c r="J123" s="4">
        <f t="shared" si="14"/>
        <v>4.0414148776490914E-4</v>
      </c>
      <c r="K123" s="4">
        <f t="shared" si="14"/>
        <v>1.3051126636110179E-3</v>
      </c>
      <c r="L123" s="4">
        <f t="shared" si="14"/>
        <v>2.0545264546951311E-4</v>
      </c>
      <c r="M123" s="4">
        <f t="shared" si="14"/>
        <v>3.1260505329710757E-3</v>
      </c>
      <c r="N123" s="4">
        <f t="shared" si="14"/>
        <v>9.8181559750665504E-2</v>
      </c>
      <c r="O123" s="4">
        <f t="shared" si="14"/>
        <v>4.3892019536008117E-4</v>
      </c>
      <c r="P123" s="4">
        <f t="shared" si="14"/>
        <v>2.4963160509861748E-2</v>
      </c>
      <c r="Q123" s="4">
        <f t="shared" si="14"/>
        <v>1.6023023375228132E-3</v>
      </c>
      <c r="R123" s="4">
        <f t="shared" si="14"/>
        <v>2.6350719820515478E-3</v>
      </c>
      <c r="S123" s="4">
        <f t="shared" si="14"/>
        <v>2.6534386069983483E-4</v>
      </c>
    </row>
    <row r="124" spans="1:19" x14ac:dyDescent="0.2">
      <c r="A124">
        <v>116</v>
      </c>
      <c r="B124">
        <f t="shared" si="10"/>
        <v>-2.8500000000000245</v>
      </c>
      <c r="C124">
        <f t="shared" si="8"/>
        <v>145.19999999999982</v>
      </c>
      <c r="D124" s="8">
        <f>EXP(SUMPRODUCT(LN($F124:$S124),AlturaTRI!$C$24:$P$24)+SUMPRODUCT(LN(1-$F124:$S124),1-AlturaTRI!$C$24:$P$24))</f>
        <v>8.2012823712578953E-2</v>
      </c>
      <c r="E124">
        <f t="shared" si="9"/>
        <v>3.1554521328636394E-3</v>
      </c>
      <c r="F124" s="4">
        <f t="shared" si="13"/>
        <v>0.1092719705467102</v>
      </c>
      <c r="G124" s="4">
        <f t="shared" si="14"/>
        <v>1.0386007837963873E-2</v>
      </c>
      <c r="H124" s="4">
        <f t="shared" si="14"/>
        <v>3.4799134450135302E-3</v>
      </c>
      <c r="I124" s="4">
        <f t="shared" si="14"/>
        <v>2.4129034513883655E-2</v>
      </c>
      <c r="J124" s="4">
        <f t="shared" si="14"/>
        <v>4.120543333893532E-4</v>
      </c>
      <c r="K124" s="4">
        <f t="shared" si="14"/>
        <v>1.3265448554160544E-3</v>
      </c>
      <c r="L124" s="4">
        <f t="shared" si="14"/>
        <v>2.1193859455862792E-4</v>
      </c>
      <c r="M124" s="4">
        <f t="shared" si="14"/>
        <v>3.1581704112012233E-3</v>
      </c>
      <c r="N124" s="4">
        <f t="shared" si="14"/>
        <v>9.9152340921712934E-2</v>
      </c>
      <c r="O124" s="4">
        <f t="shared" si="14"/>
        <v>4.5074527471780467E-4</v>
      </c>
      <c r="P124" s="4">
        <f t="shared" si="14"/>
        <v>2.5235568239615477E-2</v>
      </c>
      <c r="Q124" s="4">
        <f t="shared" si="14"/>
        <v>1.6355617813829349E-3</v>
      </c>
      <c r="R124" s="4">
        <f t="shared" si="14"/>
        <v>2.6771908867370144E-3</v>
      </c>
      <c r="S124" s="4">
        <f t="shared" si="14"/>
        <v>2.7178780324946136E-4</v>
      </c>
    </row>
    <row r="125" spans="1:19" x14ac:dyDescent="0.2">
      <c r="A125">
        <v>117</v>
      </c>
      <c r="B125">
        <f t="shared" si="10"/>
        <v>-2.8400000000000247</v>
      </c>
      <c r="C125">
        <f t="shared" si="8"/>
        <v>145.2799999999998</v>
      </c>
      <c r="D125" s="8">
        <f>EXP(SUMPRODUCT(LN($F125:$S125),AlturaTRI!$C$24:$P$24)+SUMPRODUCT(LN(1-$F125:$S125),1-AlturaTRI!$C$24:$P$24))</f>
        <v>8.271208342162896E-2</v>
      </c>
      <c r="E125">
        <f t="shared" si="9"/>
        <v>3.246513958456414E-3</v>
      </c>
      <c r="F125" s="4">
        <f t="shared" si="13"/>
        <v>0.10972911715558953</v>
      </c>
      <c r="G125" s="4">
        <f t="shared" si="14"/>
        <v>1.0500142836949285E-2</v>
      </c>
      <c r="H125" s="4">
        <f t="shared" si="14"/>
        <v>3.5274404650675914E-3</v>
      </c>
      <c r="I125" s="4">
        <f t="shared" si="14"/>
        <v>2.4338503338148236E-2</v>
      </c>
      <c r="J125" s="4">
        <f t="shared" si="14"/>
        <v>4.2012204262463964E-4</v>
      </c>
      <c r="K125" s="4">
        <f t="shared" si="14"/>
        <v>1.3483285254568991E-3</v>
      </c>
      <c r="L125" s="4">
        <f t="shared" si="14"/>
        <v>2.1862925425833902E-4</v>
      </c>
      <c r="M125" s="4">
        <f t="shared" si="14"/>
        <v>3.1906192618920705E-3</v>
      </c>
      <c r="N125" s="4">
        <f t="shared" si="14"/>
        <v>0.10013165502653153</v>
      </c>
      <c r="O125" s="4">
        <f t="shared" si="14"/>
        <v>4.6288878951772014E-4</v>
      </c>
      <c r="P125" s="4">
        <f t="shared" si="14"/>
        <v>2.5510870812978509E-2</v>
      </c>
      <c r="Q125" s="4">
        <f t="shared" si="14"/>
        <v>1.6695104465088409E-3</v>
      </c>
      <c r="R125" s="4">
        <f t="shared" si="14"/>
        <v>2.7199811826190234E-3</v>
      </c>
      <c r="S125" s="4">
        <f t="shared" si="14"/>
        <v>2.7838819499110455E-4</v>
      </c>
    </row>
    <row r="126" spans="1:19" x14ac:dyDescent="0.2">
      <c r="A126">
        <v>118</v>
      </c>
      <c r="B126">
        <f t="shared" si="10"/>
        <v>-2.8300000000000249</v>
      </c>
      <c r="C126">
        <f t="shared" si="8"/>
        <v>145.35999999999979</v>
      </c>
      <c r="D126" s="8">
        <f>EXP(SUMPRODUCT(LN($F126:$S126),AlturaTRI!$C$24:$P$24)+SUMPRODUCT(LN(1-$F126:$S126),1-AlturaTRI!$C$24:$P$24))</f>
        <v>8.3415412568118075E-2</v>
      </c>
      <c r="E126">
        <f t="shared" si="9"/>
        <v>3.3398696941402866E-3</v>
      </c>
      <c r="F126" s="4">
        <f t="shared" si="13"/>
        <v>0.1101879396807698</v>
      </c>
      <c r="G126" s="4">
        <f t="shared" si="14"/>
        <v>1.0615518645749446E-2</v>
      </c>
      <c r="H126" s="4">
        <f t="shared" si="14"/>
        <v>3.5756142577514937E-3</v>
      </c>
      <c r="I126" s="4">
        <f t="shared" si="14"/>
        <v>2.4549744855834273E-2</v>
      </c>
      <c r="J126" s="4">
        <f t="shared" si="14"/>
        <v>4.283476437573727E-4</v>
      </c>
      <c r="K126" s="4">
        <f t="shared" si="14"/>
        <v>1.3704694220839238E-3</v>
      </c>
      <c r="L126" s="4">
        <f t="shared" si="14"/>
        <v>2.2553108280763028E-4</v>
      </c>
      <c r="M126" s="4">
        <f t="shared" si="14"/>
        <v>3.2234004325699382E-3</v>
      </c>
      <c r="N126" s="4">
        <f t="shared" si="14"/>
        <v>0.10111955594524807</v>
      </c>
      <c r="O126" s="4">
        <f t="shared" si="14"/>
        <v>4.7535930679445552E-4</v>
      </c>
      <c r="P126" s="4">
        <f t="shared" si="14"/>
        <v>2.5789097287613482E-2</v>
      </c>
      <c r="Q126" s="4">
        <f t="shared" si="14"/>
        <v>1.7041625669194887E-3</v>
      </c>
      <c r="R126" s="4">
        <f t="shared" si="14"/>
        <v>2.7634535127700833E-3</v>
      </c>
      <c r="S126" s="4">
        <f t="shared" si="14"/>
        <v>2.8514883213260581E-4</v>
      </c>
    </row>
    <row r="127" spans="1:19" x14ac:dyDescent="0.2">
      <c r="A127">
        <v>119</v>
      </c>
      <c r="B127">
        <f t="shared" si="10"/>
        <v>-2.8200000000000252</v>
      </c>
      <c r="C127">
        <f t="shared" si="8"/>
        <v>145.4399999999998</v>
      </c>
      <c r="D127" s="8">
        <f>EXP(SUMPRODUCT(LN($F127:$S127),AlturaTRI!$C$24:$P$24)+SUMPRODUCT(LN(1-$F127:$S127),1-AlturaTRI!$C$24:$P$24))</f>
        <v>8.4122794328801584E-2</v>
      </c>
      <c r="E127">
        <f t="shared" si="9"/>
        <v>3.4355663642223265E-3</v>
      </c>
      <c r="F127" s="4">
        <f t="shared" si="13"/>
        <v>0.11064844228508468</v>
      </c>
      <c r="G127" s="4">
        <f t="shared" si="14"/>
        <v>1.0732148456485553E-2</v>
      </c>
      <c r="H127" s="4">
        <f t="shared" si="14"/>
        <v>3.6244435606420343E-3</v>
      </c>
      <c r="I127" s="4">
        <f t="shared" si="14"/>
        <v>2.4762773271622865E-2</v>
      </c>
      <c r="J127" s="4">
        <f t="shared" si="14"/>
        <v>4.3673422418909788E-4</v>
      </c>
      <c r="K127" s="4">
        <f t="shared" si="14"/>
        <v>1.3929733871395978E-3</v>
      </c>
      <c r="L127" s="4">
        <f t="shared" si="14"/>
        <v>2.3265074200675242E-4</v>
      </c>
      <c r="M127" s="4">
        <f t="shared" si="14"/>
        <v>3.2565173043740156E-3</v>
      </c>
      <c r="N127" s="4">
        <f t="shared" si="14"/>
        <v>0.10211609747480889</v>
      </c>
      <c r="O127" s="4">
        <f t="shared" si="14"/>
        <v>4.8816562362611742E-4</v>
      </c>
      <c r="P127" s="4">
        <f t="shared" si="14"/>
        <v>2.6070276975453392E-2</v>
      </c>
      <c r="Q127" s="4">
        <f t="shared" si="14"/>
        <v>1.7395326685687154E-3</v>
      </c>
      <c r="R127" s="4">
        <f t="shared" si="14"/>
        <v>2.8076186870736827E-3</v>
      </c>
      <c r="S127" s="4">
        <f t="shared" si="14"/>
        <v>2.920736028907085E-4</v>
      </c>
    </row>
    <row r="128" spans="1:19" x14ac:dyDescent="0.2">
      <c r="A128">
        <v>120</v>
      </c>
      <c r="B128">
        <f t="shared" si="10"/>
        <v>-2.8100000000000254</v>
      </c>
      <c r="C128">
        <f t="shared" si="8"/>
        <v>145.51999999999981</v>
      </c>
      <c r="D128" s="8">
        <f>EXP(SUMPRODUCT(LN($F128:$S128),AlturaTRI!$C$24:$P$24)+SUMPRODUCT(LN(1-$F128:$S128),1-AlturaTRI!$C$24:$P$24))</f>
        <v>8.4834210753248582E-2</v>
      </c>
      <c r="E128">
        <f t="shared" si="9"/>
        <v>3.5336516305026272E-3</v>
      </c>
      <c r="F128" s="4">
        <f t="shared" si="13"/>
        <v>0.11111062912484794</v>
      </c>
      <c r="G128" s="4">
        <f t="shared" si="14"/>
        <v>1.0850045594969451E-2</v>
      </c>
      <c r="H128" s="4">
        <f t="shared" si="14"/>
        <v>3.67393722759537E-3</v>
      </c>
      <c r="I128" s="4">
        <f t="shared" si="14"/>
        <v>2.4977602890120052E-2</v>
      </c>
      <c r="J128" s="4">
        <f t="shared" si="14"/>
        <v>4.452849315862573E-4</v>
      </c>
      <c r="K128" s="4">
        <f t="shared" si="14"/>
        <v>1.4158463574617892E-3</v>
      </c>
      <c r="L128" s="4">
        <f t="shared" si="14"/>
        <v>2.3999510362158325E-4</v>
      </c>
      <c r="M128" s="4">
        <f t="shared" si="14"/>
        <v>3.2899732923845526E-3</v>
      </c>
      <c r="N128" s="4">
        <f t="shared" si="14"/>
        <v>0.10312133331870924</v>
      </c>
      <c r="O128" s="4">
        <f t="shared" si="14"/>
        <v>5.0131677328743053E-4</v>
      </c>
      <c r="P128" s="4">
        <f t="shared" si="14"/>
        <v>2.635443944409125E-2</v>
      </c>
      <c r="Q128" s="4">
        <f t="shared" si="14"/>
        <v>1.7756355752474846E-3</v>
      </c>
      <c r="R128" s="4">
        <f t="shared" si="14"/>
        <v>2.8524876847772708E-3</v>
      </c>
      <c r="S128" s="4">
        <f t="shared" si="14"/>
        <v>2.9916648971590353E-4</v>
      </c>
    </row>
    <row r="129" spans="1:19" x14ac:dyDescent="0.2">
      <c r="A129">
        <v>121</v>
      </c>
      <c r="B129">
        <f t="shared" si="10"/>
        <v>-2.8000000000000256</v>
      </c>
      <c r="C129">
        <f t="shared" si="8"/>
        <v>145.5999999999998</v>
      </c>
      <c r="D129" s="8">
        <f>EXP(SUMPRODUCT(LN($F129:$S129),AlturaTRI!$C$24:$P$24)+SUMPRODUCT(LN(1-$F129:$S129),1-AlturaTRI!$C$24:$P$24))</f>
        <v>8.5549642740246082E-2</v>
      </c>
      <c r="E129">
        <f t="shared" si="9"/>
        <v>3.6341737912045525E-3</v>
      </c>
      <c r="F129" s="4">
        <f t="shared" si="13"/>
        <v>0.1115745043496779</v>
      </c>
      <c r="G129" s="4">
        <f t="shared" si="14"/>
        <v>1.0969223521912468E-2</v>
      </c>
      <c r="H129" s="4">
        <f t="shared" si="14"/>
        <v>3.7241042302459553E-3</v>
      </c>
      <c r="I129" s="4">
        <f t="shared" si="14"/>
        <v>2.5194248116313215E-2</v>
      </c>
      <c r="J129" s="4">
        <f t="shared" si="14"/>
        <v>4.5400297505234833E-4</v>
      </c>
      <c r="K129" s="4">
        <f t="shared" si="14"/>
        <v>1.439094366410684E-3</v>
      </c>
      <c r="L129" s="4">
        <f t="shared" si="14"/>
        <v>2.475712559887252E-4</v>
      </c>
      <c r="M129" s="4">
        <f t="shared" si="14"/>
        <v>3.3237718459540691E-3</v>
      </c>
      <c r="N129" s="4">
        <f t="shared" si="14"/>
        <v>0.10413531707654118</v>
      </c>
      <c r="O129" s="4">
        <f t="shared" si="14"/>
        <v>5.1482203156614983E-4</v>
      </c>
      <c r="P129" s="4">
        <f t="shared" si="14"/>
        <v>2.6641614518157032E-2</v>
      </c>
      <c r="Q129" s="4">
        <f t="shared" si="14"/>
        <v>1.8124864146018898E-3</v>
      </c>
      <c r="R129" s="4">
        <f t="shared" si="14"/>
        <v>2.8980716570823199E-3</v>
      </c>
      <c r="S129" s="4">
        <f t="shared" si="14"/>
        <v>3.06431571570824E-4</v>
      </c>
    </row>
    <row r="130" spans="1:19" x14ac:dyDescent="0.2">
      <c r="A130">
        <v>122</v>
      </c>
      <c r="B130">
        <f t="shared" si="10"/>
        <v>-2.7900000000000258</v>
      </c>
      <c r="C130">
        <f t="shared" si="8"/>
        <v>145.67999999999978</v>
      </c>
      <c r="D130" s="8">
        <f>EXP(SUMPRODUCT(LN($F130:$S130),AlturaTRI!$C$24:$P$24)+SUMPRODUCT(LN(1-$F130:$S130),1-AlturaTRI!$C$24:$P$24))</f>
        <v>8.6269070013908544E-2</v>
      </c>
      <c r="E130">
        <f t="shared" si="9"/>
        <v>3.7371817795516754E-3</v>
      </c>
      <c r="F130" s="4">
        <f t="shared" si="13"/>
        <v>0.1120400721023208</v>
      </c>
      <c r="G130" s="4">
        <f t="shared" si="14"/>
        <v>1.1089695834142016E-2</v>
      </c>
      <c r="H130" s="4">
        <f t="shared" si="14"/>
        <v>3.7749536595234525E-3</v>
      </c>
      <c r="I130" s="4">
        <f t="shared" si="14"/>
        <v>2.5412723456024834E-2</v>
      </c>
      <c r="J130" s="4">
        <f t="shared" si="14"/>
        <v>4.6289162632272247E-4</v>
      </c>
      <c r="K130" s="4">
        <f t="shared" si="14"/>
        <v>1.4627235454196415E-3</v>
      </c>
      <c r="L130" s="4">
        <f t="shared" si="14"/>
        <v>2.553865108275797E-4</v>
      </c>
      <c r="M130" s="4">
        <f t="shared" si="14"/>
        <v>3.3579164490415711E-3</v>
      </c>
      <c r="N130" s="4">
        <f t="shared" si="14"/>
        <v>0.10515810223335947</v>
      </c>
      <c r="O130" s="4">
        <f t="shared" si="14"/>
        <v>5.2869092324699574E-4</v>
      </c>
      <c r="P130" s="4">
        <f t="shared" si="14"/>
        <v>2.6931832280681255E-2</v>
      </c>
      <c r="Q130" s="4">
        <f t="shared" si="14"/>
        <v>1.8501006242690166E-3</v>
      </c>
      <c r="R130" s="4">
        <f t="shared" si="14"/>
        <v>2.9443819297719316E-3</v>
      </c>
      <c r="S130" s="4">
        <f t="shared" si="14"/>
        <v>3.1387302626345435E-4</v>
      </c>
    </row>
    <row r="131" spans="1:19" x14ac:dyDescent="0.2">
      <c r="A131">
        <v>123</v>
      </c>
      <c r="B131">
        <f t="shared" si="10"/>
        <v>-2.780000000000026</v>
      </c>
      <c r="C131">
        <f t="shared" si="8"/>
        <v>145.75999999999979</v>
      </c>
      <c r="D131" s="8">
        <f>EXP(SUMPRODUCT(LN($F131:$S131),AlturaTRI!$C$24:$P$24)+SUMPRODUCT(LN(1-$F131:$S131),1-AlturaTRI!$C$24:$P$24))</f>
        <v>8.6992471099492374E-2</v>
      </c>
      <c r="E131">
        <f t="shared" si="9"/>
        <v>3.8427251619822071E-3</v>
      </c>
      <c r="F131" s="4">
        <f t="shared" si="13"/>
        <v>0.11250733651847278</v>
      </c>
      <c r="G131" s="4">
        <f t="shared" si="14"/>
        <v>1.121147626582567E-2</v>
      </c>
      <c r="H131" s="4">
        <f t="shared" si="14"/>
        <v>3.8264947271878071E-3</v>
      </c>
      <c r="I131" s="4">
        <f t="shared" si="14"/>
        <v>2.5633043516363491E-2</v>
      </c>
      <c r="J131" s="4">
        <f t="shared" si="14"/>
        <v>4.7195422098244113E-4</v>
      </c>
      <c r="K131" s="4">
        <f t="shared" si="14"/>
        <v>1.4867401255703675E-3</v>
      </c>
      <c r="L131" s="4">
        <f t="shared" si="14"/>
        <v>2.6344841026582793E-4</v>
      </c>
      <c r="M131" s="4">
        <f t="shared" si="14"/>
        <v>3.3924106205498591E-3</v>
      </c>
      <c r="N131" s="4">
        <f t="shared" si="14"/>
        <v>0.10618974214886479</v>
      </c>
      <c r="O131" s="4">
        <f t="shared" si="14"/>
        <v>5.4293322876749291E-4</v>
      </c>
      <c r="P131" s="4">
        <f t="shared" si="14"/>
        <v>2.7225123074444531E-2</v>
      </c>
      <c r="Q131" s="4">
        <f t="shared" si="14"/>
        <v>1.8884939581328031E-3</v>
      </c>
      <c r="R131" s="4">
        <f t="shared" si="14"/>
        <v>2.9914300058764818E-3</v>
      </c>
      <c r="S131" s="4">
        <f t="shared" si="14"/>
        <v>3.2149513283646642E-4</v>
      </c>
    </row>
    <row r="132" spans="1:19" x14ac:dyDescent="0.2">
      <c r="A132">
        <v>124</v>
      </c>
      <c r="B132">
        <f t="shared" si="10"/>
        <v>-2.7700000000000262</v>
      </c>
      <c r="C132">
        <f t="shared" si="8"/>
        <v>145.8399999999998</v>
      </c>
      <c r="D132" s="8">
        <f>EXP(SUMPRODUCT(LN($F132:$S132),AlturaTRI!$C$24:$P$24)+SUMPRODUCT(LN(1-$F132:$S132),1-AlturaTRI!$C$24:$P$24))</f>
        <v>8.7719823298916116E-2</v>
      </c>
      <c r="E132">
        <f t="shared" si="9"/>
        <v>3.9508541359916426E-3</v>
      </c>
      <c r="F132" s="4">
        <f t="shared" si="13"/>
        <v>0.11297630172660121</v>
      </c>
      <c r="G132" s="4">
        <f t="shared" si="14"/>
        <v>1.1334578689702775E-2</v>
      </c>
      <c r="H132" s="4">
        <f t="shared" si="14"/>
        <v>3.8787367673826473E-3</v>
      </c>
      <c r="I132" s="4">
        <f t="shared" si="14"/>
        <v>2.5855223006171942E-2</v>
      </c>
      <c r="J132" s="4">
        <f t="shared" si="14"/>
        <v>4.811941597076392E-4</v>
      </c>
      <c r="K132" s="4">
        <f t="shared" si="14"/>
        <v>1.5111504391927487E-3</v>
      </c>
      <c r="L132" s="4">
        <f t="shared" si="14"/>
        <v>2.7176473408495696E-4</v>
      </c>
      <c r="M132" s="4">
        <f t="shared" si="14"/>
        <v>3.4272579146658951E-3</v>
      </c>
      <c r="N132" s="4">
        <f t="shared" si="14"/>
        <v>0.10723029004640401</v>
      </c>
      <c r="O132" s="4">
        <f t="shared" si="14"/>
        <v>5.575589910501793E-4</v>
      </c>
      <c r="P132" s="4">
        <f t="shared" si="14"/>
        <v>2.7521517503312543E-2</v>
      </c>
      <c r="Q132" s="4">
        <f t="shared" si="14"/>
        <v>1.9276824927021031E-3</v>
      </c>
      <c r="R132" s="4">
        <f t="shared" si="14"/>
        <v>3.03922756837777E-3</v>
      </c>
      <c r="S132" s="4">
        <f t="shared" si="14"/>
        <v>3.2930227401402107E-4</v>
      </c>
    </row>
    <row r="133" spans="1:19" x14ac:dyDescent="0.2">
      <c r="A133">
        <v>125</v>
      </c>
      <c r="B133">
        <f t="shared" si="10"/>
        <v>-2.7600000000000264</v>
      </c>
      <c r="C133">
        <f t="shared" si="8"/>
        <v>145.91999999999979</v>
      </c>
      <c r="D133" s="8">
        <f>EXP(SUMPRODUCT(LN($F133:$S133),AlturaTRI!$C$24:$P$24)+SUMPRODUCT(LN(1-$F133:$S133),1-AlturaTRI!$C$24:$P$24))</f>
        <v>8.8451102665987144E-2</v>
      </c>
      <c r="E133">
        <f t="shared" si="9"/>
        <v>4.0616195275944601E-3</v>
      </c>
      <c r="F133" s="4">
        <f t="shared" si="13"/>
        <v>0.11344697184776426</v>
      </c>
      <c r="G133" s="4">
        <f t="shared" si="14"/>
        <v>1.1459017118323657E-2</v>
      </c>
      <c r="H133" s="4">
        <f t="shared" si="14"/>
        <v>3.9316892382071991E-3</v>
      </c>
      <c r="I133" s="4">
        <f t="shared" si="14"/>
        <v>2.6079276736472232E-2</v>
      </c>
      <c r="J133" s="4">
        <f t="shared" si="14"/>
        <v>4.9061490953083303E-4</v>
      </c>
      <c r="K133" s="4">
        <f t="shared" si="14"/>
        <v>1.5359609214897151E-3</v>
      </c>
      <c r="L133" s="4">
        <f t="shared" si="14"/>
        <v>2.8034350719266038E-4</v>
      </c>
      <c r="M133" s="4">
        <f t="shared" si="14"/>
        <v>3.4624619212042787E-3</v>
      </c>
      <c r="N133" s="4">
        <f t="shared" si="14"/>
        <v>0.1082797990017873</v>
      </c>
      <c r="O133" s="4">
        <f t="shared" si="14"/>
        <v>5.7257852251578034E-4</v>
      </c>
      <c r="P133" s="4">
        <f t="shared" si="14"/>
        <v>2.7821046433555575E-2</v>
      </c>
      <c r="Q133" s="4">
        <f t="shared" si="14"/>
        <v>1.967682633613149E-3</v>
      </c>
      <c r="R133" s="4">
        <f t="shared" si="14"/>
        <v>3.08778648295216E-3</v>
      </c>
      <c r="S133" s="4">
        <f t="shared" si="14"/>
        <v>3.3729893870739598E-4</v>
      </c>
    </row>
    <row r="134" spans="1:19" x14ac:dyDescent="0.2">
      <c r="A134">
        <v>126</v>
      </c>
      <c r="B134">
        <f t="shared" si="10"/>
        <v>-2.7500000000000266</v>
      </c>
      <c r="C134">
        <f t="shared" si="8"/>
        <v>145.99999999999977</v>
      </c>
      <c r="D134" s="8">
        <f>EXP(SUMPRODUCT(LN($F134:$S134),AlturaTRI!$C$24:$P$24)+SUMPRODUCT(LN(1-$F134:$S134),1-AlturaTRI!$C$24:$P$24))</f>
        <v>8.9186283981334102E-2</v>
      </c>
      <c r="E134">
        <f t="shared" si="9"/>
        <v>4.1750727883956163E-3</v>
      </c>
      <c r="F134" s="4">
        <f t="shared" si="13"/>
        <v>0.11391935099542978</v>
      </c>
      <c r="G134" s="4">
        <f t="shared" si="14"/>
        <v>1.1584805705296146E-2</v>
      </c>
      <c r="H134" s="4">
        <f t="shared" si="14"/>
        <v>3.9853617233068907E-3</v>
      </c>
      <c r="I134" s="4">
        <f t="shared" si="14"/>
        <v>2.6305219620907636E-2</v>
      </c>
      <c r="J134" s="4">
        <f t="shared" si="14"/>
        <v>5.0022000513063171E-4</v>
      </c>
      <c r="K134" s="4">
        <f t="shared" si="14"/>
        <v>1.5611781121875198E-3</v>
      </c>
      <c r="L134" s="4">
        <f t="shared" si="14"/>
        <v>2.8919300732915045E-4</v>
      </c>
      <c r="M134" s="4">
        <f t="shared" si="14"/>
        <v>3.498026265953867E-3</v>
      </c>
      <c r="N134" s="4">
        <f t="shared" si="14"/>
        <v>0.10933832193192128</v>
      </c>
      <c r="O134" s="4">
        <f t="shared" si="14"/>
        <v>5.8800241228205042E-4</v>
      </c>
      <c r="P134" s="4">
        <f t="shared" si="14"/>
        <v>2.8123740995152028E-2</v>
      </c>
      <c r="Q134" s="4">
        <f t="shared" si="14"/>
        <v>2.0085111222586751E-3</v>
      </c>
      <c r="R134" s="4">
        <f t="shared" si="14"/>
        <v>3.1371188007532072E-3</v>
      </c>
      <c r="S134" s="4">
        <f t="shared" si="14"/>
        <v>3.4548972458084052E-4</v>
      </c>
    </row>
    <row r="135" spans="1:19" x14ac:dyDescent="0.2">
      <c r="A135">
        <v>127</v>
      </c>
      <c r="B135">
        <f t="shared" si="10"/>
        <v>-2.7400000000000269</v>
      </c>
      <c r="C135">
        <f t="shared" si="8"/>
        <v>146.07999999999979</v>
      </c>
      <c r="D135" s="8">
        <f>EXP(SUMPRODUCT(LN($F135:$S135),AlturaTRI!$C$24:$P$24)+SUMPRODUCT(LN(1-$F135:$S135),1-AlturaTRI!$C$24:$P$24))</f>
        <v>8.9925340727047651E-2</v>
      </c>
      <c r="E135">
        <f t="shared" si="9"/>
        <v>4.2912659922626399E-3</v>
      </c>
      <c r="F135" s="4">
        <f t="shared" si="13"/>
        <v>0.11439344327529291</v>
      </c>
      <c r="G135" s="4">
        <f t="shared" si="14"/>
        <v>1.1711958746539668E-2</v>
      </c>
      <c r="H135" s="4">
        <f t="shared" si="14"/>
        <v>4.0397639334828397E-3</v>
      </c>
      <c r="I135" s="4">
        <f t="shared" si="14"/>
        <v>2.6533066676181327E-2</v>
      </c>
      <c r="J135" s="4">
        <f t="shared" si="14"/>
        <v>5.1001305014631811E-4</v>
      </c>
      <c r="K135" s="4">
        <f t="shared" si="14"/>
        <v>1.5868086572117743E-3</v>
      </c>
      <c r="L135" s="4">
        <f t="shared" si="14"/>
        <v>2.983217730146467E-4</v>
      </c>
      <c r="M135" s="4">
        <f t="shared" si="14"/>
        <v>3.5339546110275183E-3</v>
      </c>
      <c r="N135" s="4">
        <f t="shared" si="14"/>
        <v>0.11040591158325869</v>
      </c>
      <c r="O135" s="4">
        <f t="shared" si="14"/>
        <v>6.0384153355310364E-4</v>
      </c>
      <c r="P135" s="4">
        <f t="shared" si="14"/>
        <v>2.8429632583075154E-2</v>
      </c>
      <c r="Q135" s="4">
        <f t="shared" si="14"/>
        <v>2.0501850425459558E-3</v>
      </c>
      <c r="R135" s="4">
        <f t="shared" si="14"/>
        <v>3.1872367612342553E-3</v>
      </c>
      <c r="S135" s="4">
        <f t="shared" si="14"/>
        <v>3.5387934067909824E-4</v>
      </c>
    </row>
    <row r="136" spans="1:19" x14ac:dyDescent="0.2">
      <c r="A136">
        <v>128</v>
      </c>
      <c r="B136">
        <f t="shared" si="10"/>
        <v>-2.7300000000000271</v>
      </c>
      <c r="C136">
        <f t="shared" si="8"/>
        <v>146.1599999999998</v>
      </c>
      <c r="D136" s="8">
        <f>EXP(SUMPRODUCT(LN($F136:$S136),AlturaTRI!$C$24:$P$24)+SUMPRODUCT(LN(1-$F136:$S136),1-AlturaTRI!$C$24:$P$24))</f>
        <v>9.0668245061029121E-2</v>
      </c>
      <c r="E136">
        <f t="shared" si="9"/>
        <v>4.4102518315891955E-3</v>
      </c>
      <c r="F136" s="4">
        <f t="shared" si="13"/>
        <v>0.11486925278509229</v>
      </c>
      <c r="G136" s="4">
        <f t="shared" si="14"/>
        <v>1.1840490681546533E-2</v>
      </c>
      <c r="H136" s="4">
        <f t="shared" si="14"/>
        <v>4.0949057083203679E-3</v>
      </c>
      <c r="I136" s="4">
        <f t="shared" si="14"/>
        <v>2.6762833022491685E-2</v>
      </c>
      <c r="J136" s="4">
        <f t="shared" si="14"/>
        <v>5.199977185177606E-4</v>
      </c>
      <c r="K136" s="4">
        <f t="shared" si="14"/>
        <v>1.6128593103896618E-3</v>
      </c>
      <c r="L136" s="4">
        <f t="shared" si="14"/>
        <v>3.077386117455133E-4</v>
      </c>
      <c r="M136" s="4">
        <f t="shared" si="14"/>
        <v>3.5702506552150381E-3</v>
      </c>
      <c r="N136" s="4">
        <f t="shared" si="14"/>
        <v>0.11148262052006412</v>
      </c>
      <c r="O136" s="4">
        <f t="shared" si="14"/>
        <v>6.2010705120417605E-4</v>
      </c>
      <c r="P136" s="4">
        <f t="shared" si="14"/>
        <v>2.8738752858562377E-2</v>
      </c>
      <c r="Q136" s="4">
        <f t="shared" si="14"/>
        <v>2.0927218277861054E-3</v>
      </c>
      <c r="R136" s="4">
        <f t="shared" si="14"/>
        <v>3.2381527950115026E-3</v>
      </c>
      <c r="S136" s="4">
        <f t="shared" si="14"/>
        <v>3.6247261011804731E-4</v>
      </c>
    </row>
    <row r="137" spans="1:19" x14ac:dyDescent="0.2">
      <c r="A137">
        <v>129</v>
      </c>
      <c r="B137">
        <f t="shared" si="10"/>
        <v>-2.7200000000000273</v>
      </c>
      <c r="C137">
        <f t="shared" si="8"/>
        <v>146.23999999999978</v>
      </c>
      <c r="D137" s="8">
        <f>EXP(SUMPRODUCT(LN($F137:$S137),AlturaTRI!$C$24:$P$24)+SUMPRODUCT(LN(1-$F137:$S137),1-AlturaTRI!$C$24:$P$24))</f>
        <v>9.1414967791048143E-2</v>
      </c>
      <c r="E137">
        <f t="shared" si="9"/>
        <v>4.5320836131409184E-3</v>
      </c>
      <c r="F137" s="4">
        <f t="shared" si="13"/>
        <v>0.11534678361442557</v>
      </c>
      <c r="G137" s="4">
        <f t="shared" si="14"/>
        <v>1.19704160946507E-2</v>
      </c>
      <c r="H137" s="4">
        <f t="shared" si="14"/>
        <v>4.150797017836768E-3</v>
      </c>
      <c r="I137" s="4">
        <f t="shared" si="14"/>
        <v>2.6994533883964056E-2</v>
      </c>
      <c r="J137" s="4">
        <f t="shared" si="14"/>
        <v>5.3017775585115082E-4</v>
      </c>
      <c r="K137" s="4">
        <f t="shared" si="14"/>
        <v>1.6393369351786699E-3</v>
      </c>
      <c r="L137" s="4">
        <f t="shared" si="14"/>
        <v>3.1745260844674516E-4</v>
      </c>
      <c r="M137" s="4">
        <f t="shared" si="14"/>
        <v>3.6069181343393159E-3</v>
      </c>
      <c r="N137" s="4">
        <f t="shared" si="14"/>
        <v>0.11256850111249546</v>
      </c>
      <c r="O137" s="4">
        <f t="shared" si="14"/>
        <v>6.3681042956688166E-4</v>
      </c>
      <c r="P137" s="4">
        <f t="shared" si="14"/>
        <v>2.9051133750366318E-2</v>
      </c>
      <c r="Q137" s="4">
        <f t="shared" si="14"/>
        <v>2.136139267716968E-3</v>
      </c>
      <c r="R137" s="4">
        <f t="shared" si="14"/>
        <v>3.2898795267680293E-3</v>
      </c>
      <c r="S137" s="4">
        <f t="shared" si="14"/>
        <v>3.712744728399697E-4</v>
      </c>
    </row>
    <row r="138" spans="1:19" x14ac:dyDescent="0.2">
      <c r="A138">
        <v>130</v>
      </c>
      <c r="B138">
        <f t="shared" si="10"/>
        <v>-2.7100000000000275</v>
      </c>
      <c r="C138">
        <f t="shared" ref="C138:C201" si="15">B138*$B$3+$B$2</f>
        <v>146.31999999999977</v>
      </c>
      <c r="D138" s="8">
        <f>EXP(SUMPRODUCT(LN($F138:$S138),AlturaTRI!$C$24:$P$24)+SUMPRODUCT(LN(1-$F138:$S138),1-AlturaTRI!$C$24:$P$24))</f>
        <v>9.2165478348511951E-2</v>
      </c>
      <c r="E138">
        <f t="shared" ref="E138:E201" si="16">1/SQRT(2*PI())*EXP(-(B138^2)/2)/0.4*$B$6</f>
        <v>4.6568152534744696E-3</v>
      </c>
      <c r="F138" s="4">
        <f t="shared" si="13"/>
        <v>0.11582603984456337</v>
      </c>
      <c r="G138" s="4">
        <f t="shared" si="14"/>
        <v>1.2101749716303649E-2</v>
      </c>
      <c r="H138" s="4">
        <f t="shared" si="14"/>
        <v>4.2074479641484811E-3</v>
      </c>
      <c r="I138" s="4">
        <f t="shared" si="14"/>
        <v>2.7228184589078847E-2</v>
      </c>
      <c r="J138" s="4">
        <f t="shared" si="14"/>
        <v>5.4055698081103849E-4</v>
      </c>
      <c r="K138" s="4">
        <f t="shared" si="14"/>
        <v>1.6662485064222693E-3</v>
      </c>
      <c r="L138" s="4">
        <f t="shared" si="14"/>
        <v>3.2747313418874936E-4</v>
      </c>
      <c r="M138" s="4">
        <f t="shared" si="14"/>
        <v>3.6439608216156864E-3</v>
      </c>
      <c r="N138" s="4">
        <f t="shared" si="14"/>
        <v>0.11366360552450194</v>
      </c>
      <c r="O138" s="4">
        <f t="shared" si="14"/>
        <v>6.5396344042015426E-4</v>
      </c>
      <c r="P138" s="4">
        <f t="shared" si="14"/>
        <v>2.9366807455986872E-2</v>
      </c>
      <c r="Q138" s="4">
        <f t="shared" si="14"/>
        <v>2.1804555156619602E-3</v>
      </c>
      <c r="R138" s="4">
        <f t="shared" si="14"/>
        <v>3.342429778199298E-3</v>
      </c>
      <c r="S138" s="4">
        <f t="shared" si="14"/>
        <v>3.8028998843497939E-4</v>
      </c>
    </row>
    <row r="139" spans="1:19" x14ac:dyDescent="0.2">
      <c r="A139">
        <v>131</v>
      </c>
      <c r="B139">
        <f t="shared" ref="B139:B202" si="17">B138+0.01</f>
        <v>-2.7000000000000277</v>
      </c>
      <c r="C139">
        <f t="shared" si="15"/>
        <v>146.39999999999978</v>
      </c>
      <c r="D139" s="8">
        <f>EXP(SUMPRODUCT(LN($F139:$S139),AlturaTRI!$C$24:$P$24)+SUMPRODUCT(LN(1-$F139:$S139),1-AlturaTRI!$C$24:$P$24))</f>
        <v>9.29197447619457E-2</v>
      </c>
      <c r="E139">
        <f t="shared" si="16"/>
        <v>4.7845012739207368E-3</v>
      </c>
      <c r="F139" s="4">
        <f t="shared" si="13"/>
        <v>0.11630702554826233</v>
      </c>
      <c r="G139" s="4">
        <f t="shared" si="14"/>
        <v>1.2234506424357588E-2</v>
      </c>
      <c r="H139" s="4">
        <f t="shared" si="14"/>
        <v>4.2648687831578595E-3</v>
      </c>
      <c r="I139" s="4">
        <f t="shared" si="14"/>
        <v>2.7463800571095865E-2</v>
      </c>
      <c r="J139" s="4">
        <f t="shared" si="14"/>
        <v>5.5113928653917831E-4</v>
      </c>
      <c r="K139" s="4">
        <f t="shared" si="14"/>
        <v>1.6936011121329074E-3</v>
      </c>
      <c r="L139" s="4">
        <f t="shared" si="14"/>
        <v>3.378098551765961E-4</v>
      </c>
      <c r="M139" s="4">
        <f t="shared" si="14"/>
        <v>3.6813825280145531E-3</v>
      </c>
      <c r="N139" s="4">
        <f t="shared" si="14"/>
        <v>0.11476798570153816</v>
      </c>
      <c r="O139" s="4">
        <f t="shared" si="14"/>
        <v>6.7157817119219371E-4</v>
      </c>
      <c r="P139" s="4">
        <f t="shared" si="14"/>
        <v>2.9685806442883531E-2</v>
      </c>
      <c r="Q139" s="4">
        <f t="shared" si="14"/>
        <v>2.2256890958273082E-3</v>
      </c>
      <c r="R139" s="4">
        <f t="shared" si="14"/>
        <v>3.3958165710006251E-3</v>
      </c>
      <c r="S139" s="4">
        <f t="shared" si="14"/>
        <v>3.8952433903017501E-4</v>
      </c>
    </row>
    <row r="140" spans="1:19" x14ac:dyDescent="0.2">
      <c r="A140">
        <v>132</v>
      </c>
      <c r="B140">
        <f t="shared" si="17"/>
        <v>-2.6900000000000279</v>
      </c>
      <c r="C140">
        <f t="shared" si="15"/>
        <v>146.47999999999979</v>
      </c>
      <c r="D140" s="8">
        <f>EXP(SUMPRODUCT(LN($F140:$S140),AlturaTRI!$C$24:$P$24)+SUMPRODUCT(LN(1-$F140:$S140),1-AlturaTRI!$C$24:$P$24))</f>
        <v>9.3677733630187152E-2</v>
      </c>
      <c r="E140">
        <f t="shared" si="16"/>
        <v>4.9151967951232061E-3</v>
      </c>
      <c r="F140" s="4">
        <f t="shared" si="13"/>
        <v>0.11678974478957685</v>
      </c>
      <c r="G140" s="4">
        <f t="shared" si="14"/>
        <v>1.2368701245355673E-2</v>
      </c>
      <c r="H140" s="4">
        <f t="shared" si="14"/>
        <v>4.3230698462597148E-3</v>
      </c>
      <c r="I140" s="4">
        <f t="shared" ref="G140:S159" si="18">1/(1+EXP(-I$2*($B140-I$3)))</f>
        <v>2.7701397368474649E-2</v>
      </c>
      <c r="J140" s="4">
        <f t="shared" si="18"/>
        <v>5.6192864210068345E-4</v>
      </c>
      <c r="K140" s="4">
        <f t="shared" si="18"/>
        <v>1.7214019553027167E-3</v>
      </c>
      <c r="L140" s="4">
        <f t="shared" si="18"/>
        <v>3.4847274202016109E-4</v>
      </c>
      <c r="M140" s="4">
        <f t="shared" si="18"/>
        <v>3.7191871026272575E-3</v>
      </c>
      <c r="N140" s="4">
        <f t="shared" si="18"/>
        <v>0.11588169335809453</v>
      </c>
      <c r="O140" s="4">
        <f t="shared" si="18"/>
        <v>6.8966703337886004E-4</v>
      </c>
      <c r="P140" s="4">
        <f t="shared" si="18"/>
        <v>3.0008163449667134E-2</v>
      </c>
      <c r="Q140" s="4">
        <f t="shared" si="18"/>
        <v>2.2718589107401169E-3</v>
      </c>
      <c r="R140" s="4">
        <f t="shared" si="18"/>
        <v>3.450053129897125E-3</v>
      </c>
      <c r="S140" s="4">
        <f t="shared" si="18"/>
        <v>3.9898283224812836E-4</v>
      </c>
    </row>
    <row r="141" spans="1:19" x14ac:dyDescent="0.2">
      <c r="A141">
        <v>133</v>
      </c>
      <c r="B141">
        <f t="shared" si="17"/>
        <v>-2.6800000000000281</v>
      </c>
      <c r="C141">
        <f t="shared" si="15"/>
        <v>146.55999999999977</v>
      </c>
      <c r="D141" s="8">
        <f>EXP(SUMPRODUCT(LN($F141:$S141),AlturaTRI!$C$24:$P$24)+SUMPRODUCT(LN(1-$F141:$S141),1-AlturaTRI!$C$24:$P$24))</f>
        <v>9.4439410095296508E-2</v>
      </c>
      <c r="E141">
        <f t="shared" si="16"/>
        <v>5.0489575311225927E-3</v>
      </c>
      <c r="F141" s="4">
        <f t="shared" si="13"/>
        <v>0.11727420162366993</v>
      </c>
      <c r="G141" s="4">
        <f t="shared" si="18"/>
        <v>1.2504349355829425E-2</v>
      </c>
      <c r="H141" s="4">
        <f t="shared" si="18"/>
        <v>4.382061662067816E-3</v>
      </c>
      <c r="I141" s="4">
        <f t="shared" si="18"/>
        <v>2.7940990625290815E-2</v>
      </c>
      <c r="J141" s="4">
        <f t="shared" si="18"/>
        <v>5.729290939580048E-4</v>
      </c>
      <c r="K141" s="4">
        <f t="shared" si="18"/>
        <v>1.7496583557423677E-3</v>
      </c>
      <c r="L141" s="4">
        <f t="shared" si="18"/>
        <v>3.5947207929385062E-4</v>
      </c>
      <c r="M141" s="4">
        <f t="shared" si="18"/>
        <v>3.7573784330352752E-3</v>
      </c>
      <c r="N141" s="4">
        <f t="shared" si="18"/>
        <v>0.11700477996504488</v>
      </c>
      <c r="O141" s="4">
        <f t="shared" si="18"/>
        <v>7.0824277118410658E-4</v>
      </c>
      <c r="P141" s="4">
        <f t="shared" si="18"/>
        <v>3.0333911487270365E-2</v>
      </c>
      <c r="Q141" s="4">
        <f t="shared" si="18"/>
        <v>2.3189842488297173E-3</v>
      </c>
      <c r="R141" s="4">
        <f t="shared" si="18"/>
        <v>3.5051528857166546E-3</v>
      </c>
      <c r="S141" s="4">
        <f t="shared" si="18"/>
        <v>4.0867090423634902E-4</v>
      </c>
    </row>
    <row r="142" spans="1:19" x14ac:dyDescent="0.2">
      <c r="A142">
        <v>134</v>
      </c>
      <c r="B142">
        <f t="shared" si="17"/>
        <v>-2.6700000000000284</v>
      </c>
      <c r="C142">
        <f t="shared" si="15"/>
        <v>146.63999999999976</v>
      </c>
      <c r="D142" s="8">
        <f>EXP(SUMPRODUCT(LN($F142:$S142),AlturaTRI!$C$24:$P$24)+SUMPRODUCT(LN(1-$F142:$S142),1-AlturaTRI!$C$24:$P$24))</f>
        <v>9.5204737815184209E-2</v>
      </c>
      <c r="E142">
        <f t="shared" si="16"/>
        <v>5.1858397829788435E-3</v>
      </c>
      <c r="F142" s="4">
        <f t="shared" si="13"/>
        <v>0.11776040009662254</v>
      </c>
      <c r="G142" s="4">
        <f t="shared" si="18"/>
        <v>1.2641466083603031E-2</v>
      </c>
      <c r="H142" s="4">
        <f t="shared" si="18"/>
        <v>4.4418548781615334E-3</v>
      </c>
      <c r="I142" s="4">
        <f t="shared" si="18"/>
        <v>2.8182596091648093E-2</v>
      </c>
      <c r="J142" s="4">
        <f t="shared" si="18"/>
        <v>5.8414476747326851E-4</v>
      </c>
      <c r="K142" s="4">
        <f t="shared" si="18"/>
        <v>1.7783777519484298E-3</v>
      </c>
      <c r="L142" s="4">
        <f t="shared" si="18"/>
        <v>3.7081847539484125E-4</v>
      </c>
      <c r="M142" s="4">
        <f t="shared" si="18"/>
        <v>3.7959604456827187E-3</v>
      </c>
      <c r="N142" s="4">
        <f t="shared" si="18"/>
        <v>0.11813729673681098</v>
      </c>
      <c r="O142" s="4">
        <f t="shared" si="18"/>
        <v>7.2731847038816691E-4</v>
      </c>
      <c r="P142" s="4">
        <f t="shared" si="18"/>
        <v>3.0663083840095983E-2</v>
      </c>
      <c r="Q142" s="4">
        <f t="shared" si="18"/>
        <v>2.3670847921548549E-3</v>
      </c>
      <c r="R142" s="4">
        <f t="shared" si="18"/>
        <v>3.561129478506256E-3</v>
      </c>
      <c r="S142" s="4">
        <f t="shared" si="18"/>
        <v>4.185941227694025E-4</v>
      </c>
    </row>
    <row r="143" spans="1:19" x14ac:dyDescent="0.2">
      <c r="A143">
        <v>135</v>
      </c>
      <c r="B143">
        <f t="shared" si="17"/>
        <v>-2.6600000000000286</v>
      </c>
      <c r="C143">
        <f t="shared" si="15"/>
        <v>146.71999999999977</v>
      </c>
      <c r="D143" s="8">
        <f>EXP(SUMPRODUCT(LN($F143:$S143),AlturaTRI!$C$24:$P$24)+SUMPRODUCT(LN(1-$F143:$S143),1-AlturaTRI!$C$24:$P$24))</f>
        <v>9.5973678935958109E-2</v>
      </c>
      <c r="E143">
        <f t="shared" si="16"/>
        <v>5.3259004319218296E-3</v>
      </c>
      <c r="F143" s="4">
        <f t="shared" si="13"/>
        <v>0.11824834424524214</v>
      </c>
      <c r="G143" s="4">
        <f t="shared" si="18"/>
        <v>1.2780066909104711E-2</v>
      </c>
      <c r="H143" s="4">
        <f t="shared" si="18"/>
        <v>4.5024602828528052E-3</v>
      </c>
      <c r="I143" s="4">
        <f t="shared" si="18"/>
        <v>2.842622962408612E-2</v>
      </c>
      <c r="J143" s="4">
        <f t="shared" si="18"/>
        <v>5.955798684394916E-4</v>
      </c>
      <c r="K143" s="4">
        <f t="shared" si="18"/>
        <v>1.8075677029997053E-3</v>
      </c>
      <c r="L143" s="4">
        <f t="shared" si="18"/>
        <v>3.82522872709056E-4</v>
      </c>
      <c r="M143" s="4">
        <f t="shared" si="18"/>
        <v>3.8349371062521972E-3</v>
      </c>
      <c r="N143" s="4">
        <f t="shared" si="18"/>
        <v>0.11927929461834504</v>
      </c>
      <c r="O143" s="4">
        <f t="shared" si="18"/>
        <v>7.4690756744935627E-4</v>
      </c>
      <c r="P143" s="4">
        <f t="shared" si="18"/>
        <v>3.099571406714214E-2</v>
      </c>
      <c r="Q143" s="4">
        <f t="shared" si="18"/>
        <v>2.4161806242792212E-3</v>
      </c>
      <c r="R143" s="4">
        <f t="shared" si="18"/>
        <v>3.6179967606926222E-3</v>
      </c>
      <c r="S143" s="4">
        <f t="shared" si="18"/>
        <v>4.2875819042540565E-4</v>
      </c>
    </row>
    <row r="144" spans="1:19" x14ac:dyDescent="0.2">
      <c r="A144">
        <v>136</v>
      </c>
      <c r="B144">
        <f t="shared" si="17"/>
        <v>-2.6500000000000288</v>
      </c>
      <c r="C144">
        <f t="shared" si="15"/>
        <v>146.79999999999978</v>
      </c>
      <c r="D144" s="8">
        <f>EXP(SUMPRODUCT(LN($F144:$S144),AlturaTRI!$C$24:$P$24)+SUMPRODUCT(LN(1-$F144:$S144),1-AlturaTRI!$C$24:$P$24))</f>
        <v>9.6746194063992985E-2</v>
      </c>
      <c r="E144">
        <f t="shared" si="16"/>
        <v>5.4691969320219743E-3</v>
      </c>
      <c r="F144" s="4">
        <f t="shared" si="13"/>
        <v>0.11873803809686986</v>
      </c>
      <c r="G144" s="4">
        <f t="shared" si="18"/>
        <v>1.2920167466684807E-2</v>
      </c>
      <c r="H144" s="4">
        <f t="shared" si="18"/>
        <v>4.5638888069735976E-3</v>
      </c>
      <c r="I144" s="4">
        <f t="shared" si="18"/>
        <v>2.8671907185983579E-2</v>
      </c>
      <c r="J144" s="4">
        <f t="shared" si="18"/>
        <v>6.0723868464123939E-4</v>
      </c>
      <c r="K144" s="4">
        <f t="shared" si="18"/>
        <v>1.8372358904829042E-3</v>
      </c>
      <c r="L144" s="4">
        <f t="shared" si="18"/>
        <v>3.9459655809436075E-4</v>
      </c>
      <c r="M144" s="4">
        <f t="shared" si="18"/>
        <v>3.8743124200440312E-3</v>
      </c>
      <c r="N144" s="4">
        <f t="shared" si="18"/>
        <v>0.12043082427193059</v>
      </c>
      <c r="O144" s="4">
        <f t="shared" si="18"/>
        <v>7.6702385884549031E-4</v>
      </c>
      <c r="P144" s="4">
        <f t="shared" si="18"/>
        <v>3.1331836003103734E-2</v>
      </c>
      <c r="Q144" s="4">
        <f t="shared" si="18"/>
        <v>2.4662922382979323E-3</v>
      </c>
      <c r="R144" s="4">
        <f t="shared" si="18"/>
        <v>3.6757688002871016E-3</v>
      </c>
      <c r="S144" s="4">
        <f t="shared" si="18"/>
        <v>4.3916894783865731E-4</v>
      </c>
    </row>
    <row r="145" spans="1:19" x14ac:dyDescent="0.2">
      <c r="A145">
        <v>137</v>
      </c>
      <c r="B145">
        <f t="shared" si="17"/>
        <v>-2.640000000000029</v>
      </c>
      <c r="C145">
        <f t="shared" si="15"/>
        <v>146.87999999999977</v>
      </c>
      <c r="D145" s="8">
        <f>EXP(SUMPRODUCT(LN($F145:$S145),AlturaTRI!$C$24:$P$24)+SUMPRODUCT(LN(1-$F145:$S145),1-AlturaTRI!$C$24:$P$24))</f>
        <v>9.7522242237724932E-2</v>
      </c>
      <c r="E145">
        <f t="shared" si="16"/>
        <v>5.6157873023723543E-3</v>
      </c>
      <c r="F145" s="4">
        <f t="shared" si="13"/>
        <v>0.11922948566918673</v>
      </c>
      <c r="G145" s="4">
        <f t="shared" si="18"/>
        <v>1.3061783545940793E-2</v>
      </c>
      <c r="H145" s="4">
        <f t="shared" si="18"/>
        <v>4.6261515256840668E-3</v>
      </c>
      <c r="I145" s="4">
        <f t="shared" si="18"/>
        <v>2.8919644847956758E-2</v>
      </c>
      <c r="J145" s="4">
        <f t="shared" si="18"/>
        <v>6.1912558744525953E-4</v>
      </c>
      <c r="K145" s="4">
        <f t="shared" si="18"/>
        <v>1.8673901204481294E-3</v>
      </c>
      <c r="L145" s="4">
        <f t="shared" si="18"/>
        <v>4.0705117369075624E-4</v>
      </c>
      <c r="M145" s="4">
        <f t="shared" si="18"/>
        <v>3.9140904323588981E-3</v>
      </c>
      <c r="N145" s="4">
        <f t="shared" si="18"/>
        <v>0.12159193606380254</v>
      </c>
      <c r="O145" s="4">
        <f t="shared" si="18"/>
        <v>7.8768151066106978E-4</v>
      </c>
      <c r="P145" s="4">
        <f t="shared" si="18"/>
        <v>3.1671483759449219E-2</v>
      </c>
      <c r="Q145" s="4">
        <f t="shared" si="18"/>
        <v>2.5174405450175377E-3</v>
      </c>
      <c r="R145" s="4">
        <f t="shared" si="18"/>
        <v>3.7344598841357675E-3</v>
      </c>
      <c r="S145" s="4">
        <f t="shared" si="18"/>
        <v>4.4983237703019829E-4</v>
      </c>
    </row>
    <row r="146" spans="1:19" x14ac:dyDescent="0.2">
      <c r="A146">
        <v>138</v>
      </c>
      <c r="B146">
        <f t="shared" si="17"/>
        <v>-2.6300000000000292</v>
      </c>
      <c r="C146">
        <f t="shared" si="15"/>
        <v>146.95999999999975</v>
      </c>
      <c r="D146" s="8">
        <f>EXP(SUMPRODUCT(LN($F146:$S146),AlturaTRI!$C$24:$P$24)+SUMPRODUCT(LN(1-$F146:$S146),1-AlturaTRI!$C$24:$P$24))</f>
        <v>9.830178089917338E-2</v>
      </c>
      <c r="E146">
        <f t="shared" si="16"/>
        <v>5.7657301187737514E-3</v>
      </c>
      <c r="F146" s="4">
        <f t="shared" si="13"/>
        <v>0.11972269097001859</v>
      </c>
      <c r="G146" s="4">
        <f t="shared" si="18"/>
        <v>1.3204931093048888E-2</v>
      </c>
      <c r="H146" s="4">
        <f t="shared" si="18"/>
        <v>4.6892596603015715E-3</v>
      </c>
      <c r="I146" s="4">
        <f t="shared" si="18"/>
        <v>2.9169458788253316E-2</v>
      </c>
      <c r="J146" s="4">
        <f t="shared" si="18"/>
        <v>6.3124503342167494E-4</v>
      </c>
      <c r="K146" s="4">
        <f t="shared" si="18"/>
        <v>1.8980383253945595E-3</v>
      </c>
      <c r="L146" s="4">
        <f t="shared" si="18"/>
        <v>4.1989872806764023E-4</v>
      </c>
      <c r="M146" s="4">
        <f t="shared" si="18"/>
        <v>3.9542752288838487E-3</v>
      </c>
      <c r="N146" s="4">
        <f t="shared" si="18"/>
        <v>0.12276268005058705</v>
      </c>
      <c r="O146" s="4">
        <f t="shared" si="18"/>
        <v>8.0889506842652976E-4</v>
      </c>
      <c r="P146" s="4">
        <f t="shared" si="18"/>
        <v>3.201469172547166E-2</v>
      </c>
      <c r="Q146" s="4">
        <f t="shared" si="18"/>
        <v>2.5696468812922294E-3</v>
      </c>
      <c r="R146" s="4">
        <f t="shared" si="18"/>
        <v>3.7940845212150677E-3</v>
      </c>
      <c r="S146" s="4">
        <f t="shared" si="18"/>
        <v>4.6075460481814697E-4</v>
      </c>
    </row>
    <row r="147" spans="1:19" x14ac:dyDescent="0.2">
      <c r="A147">
        <v>139</v>
      </c>
      <c r="B147">
        <f t="shared" si="17"/>
        <v>-2.6200000000000294</v>
      </c>
      <c r="C147">
        <f t="shared" si="15"/>
        <v>147.03999999999976</v>
      </c>
      <c r="D147" s="8">
        <f>EXP(SUMPRODUCT(LN($F147:$S147),AlturaTRI!$C$24:$P$24)+SUMPRODUCT(LN(1-$F147:$S147),1-AlturaTRI!$C$24:$P$24))</f>
        <v>9.9084765865194546E-2</v>
      </c>
      <c r="E147">
        <f t="shared" si="16"/>
        <v>5.9190845049143931E-3</v>
      </c>
      <c r="F147" s="4">
        <f t="shared" si="13"/>
        <v>0.12021765799713993</v>
      </c>
      <c r="G147" s="4">
        <f t="shared" si="18"/>
        <v>1.3349626212102287E-2</v>
      </c>
      <c r="H147" s="4">
        <f t="shared" si="18"/>
        <v>4.7532245801507524E-3</v>
      </c>
      <c r="I147" s="4">
        <f t="shared" si="18"/>
        <v>2.942136529314102E-2</v>
      </c>
      <c r="J147" s="4">
        <f t="shared" si="18"/>
        <v>6.4360156599629383E-4</v>
      </c>
      <c r="K147" s="4">
        <f t="shared" si="18"/>
        <v>1.9291885662868014E-3</v>
      </c>
      <c r="L147" s="4">
        <f t="shared" si="18"/>
        <v>4.3315160771850041E-4</v>
      </c>
      <c r="M147" s="4">
        <f t="shared" si="18"/>
        <v>3.9948709360818121E-3</v>
      </c>
      <c r="N147" s="4">
        <f t="shared" si="18"/>
        <v>0.12394310596556278</v>
      </c>
      <c r="O147" s="4">
        <f t="shared" si="18"/>
        <v>8.3067946721599849E-4</v>
      </c>
      <c r="P147" s="4">
        <f t="shared" si="18"/>
        <v>3.2361494569313302E-2</v>
      </c>
      <c r="Q147" s="4">
        <f t="shared" si="18"/>
        <v>2.6229330185189208E-3</v>
      </c>
      <c r="R147" s="4">
        <f t="shared" si="18"/>
        <v>3.8546574459735958E-3</v>
      </c>
      <c r="S147" s="4">
        <f t="shared" si="18"/>
        <v>4.7194190630969204E-4</v>
      </c>
    </row>
    <row r="148" spans="1:19" x14ac:dyDescent="0.2">
      <c r="A148">
        <v>140</v>
      </c>
      <c r="B148">
        <f t="shared" si="17"/>
        <v>-2.6100000000000296</v>
      </c>
      <c r="C148">
        <f t="shared" si="15"/>
        <v>147.11999999999978</v>
      </c>
      <c r="D148" s="8">
        <f>EXP(SUMPRODUCT(LN($F148:$S148),AlturaTRI!$C$24:$P$24)+SUMPRODUCT(LN(1-$F148:$S148),1-AlturaTRI!$C$24:$P$24))</f>
        <v>9.9871151298467936E-2</v>
      </c>
      <c r="E148">
        <f t="shared" si="16"/>
        <v>6.0759101230361762E-3</v>
      </c>
      <c r="F148" s="4">
        <f t="shared" si="13"/>
        <v>0.12071439073807672</v>
      </c>
      <c r="G148" s="4">
        <f t="shared" si="18"/>
        <v>1.349588516645602E-2</v>
      </c>
      <c r="H148" s="4">
        <f t="shared" si="18"/>
        <v>4.8180578044348275E-3</v>
      </c>
      <c r="I148" s="4">
        <f t="shared" si="18"/>
        <v>2.9675380757291366E-2</v>
      </c>
      <c r="J148" s="4">
        <f t="shared" si="18"/>
        <v>6.5619981713463751E-4</v>
      </c>
      <c r="K148" s="4">
        <f t="shared" si="18"/>
        <v>1.9608490346023195E-3</v>
      </c>
      <c r="L148" s="4">
        <f t="shared" si="18"/>
        <v>4.4682258891372311E-4</v>
      </c>
      <c r="M148" s="4">
        <f t="shared" si="18"/>
        <v>4.0358817215845558E-3</v>
      </c>
      <c r="N148" s="4">
        <f t="shared" si="18"/>
        <v>0.12513326320474347</v>
      </c>
      <c r="O148" s="4">
        <f t="shared" si="18"/>
        <v>8.5305004201017653E-4</v>
      </c>
      <c r="P148" s="4">
        <f t="shared" si="18"/>
        <v>3.2711927238962796E-2</v>
      </c>
      <c r="Q148" s="4">
        <f t="shared" si="18"/>
        <v>2.6773211712938731E-3</v>
      </c>
      <c r="R148" s="4">
        <f t="shared" si="18"/>
        <v>3.9161936217204964E-3</v>
      </c>
      <c r="S148" s="4">
        <f t="shared" si="18"/>
        <v>4.8340070847666138E-4</v>
      </c>
    </row>
    <row r="149" spans="1:19" x14ac:dyDescent="0.2">
      <c r="A149">
        <v>141</v>
      </c>
      <c r="B149">
        <f t="shared" si="17"/>
        <v>-2.6000000000000298</v>
      </c>
      <c r="C149">
        <f t="shared" si="15"/>
        <v>147.19999999999976</v>
      </c>
      <c r="D149" s="8">
        <f>EXP(SUMPRODUCT(LN($F149:$S149),AlturaTRI!$C$24:$P$24)+SUMPRODUCT(LN(1-$F149:$S149),1-AlturaTRI!$C$24:$P$24))</f>
        <v>0.10066088967822225</v>
      </c>
      <c r="E149">
        <f t="shared" si="16"/>
        <v>6.2362671640793363E-3</v>
      </c>
      <c r="F149" s="4">
        <f t="shared" si="13"/>
        <v>0.12121289316990795</v>
      </c>
      <c r="G149" s="4">
        <f t="shared" si="18"/>
        <v>1.3643724380078074E-2</v>
      </c>
      <c r="H149" s="4">
        <f t="shared" si="18"/>
        <v>4.8837710041283117E-3</v>
      </c>
      <c r="I149" s="4">
        <f t="shared" si="18"/>
        <v>2.9931521684157962E-2</v>
      </c>
      <c r="J149" s="4">
        <f t="shared" si="18"/>
        <v>6.6904450905826759E-4</v>
      </c>
      <c r="K149" s="4">
        <f t="shared" si="18"/>
        <v>1.9930280544103959E-3</v>
      </c>
      <c r="L149" s="4">
        <f t="shared" si="18"/>
        <v>4.6092484992251798E-4</v>
      </c>
      <c r="M149" s="4">
        <f t="shared" si="18"/>
        <v>4.0773117945891333E-3</v>
      </c>
      <c r="N149" s="4">
        <f t="shared" si="18"/>
        <v>0.12633320081278437</v>
      </c>
      <c r="O149" s="4">
        <f t="shared" si="18"/>
        <v>8.7602253833109602E-4</v>
      </c>
      <c r="P149" s="4">
        <f t="shared" si="18"/>
        <v>3.3066024963223896E-2</v>
      </c>
      <c r="Q149" s="4">
        <f t="shared" si="18"/>
        <v>2.732834006233655E-3</v>
      </c>
      <c r="R149" s="4">
        <f t="shared" si="18"/>
        <v>3.9787082440610405E-3</v>
      </c>
      <c r="S149" s="4">
        <f t="shared" si="18"/>
        <v>4.9513759381664471E-4</v>
      </c>
    </row>
    <row r="150" spans="1:19" x14ac:dyDescent="0.2">
      <c r="A150">
        <v>142</v>
      </c>
      <c r="B150">
        <f t="shared" si="17"/>
        <v>-2.5900000000000301</v>
      </c>
      <c r="C150">
        <f t="shared" si="15"/>
        <v>147.27999999999975</v>
      </c>
      <c r="D150" s="8">
        <f>EXP(SUMPRODUCT(LN($F150:$S150),AlturaTRI!$C$24:$P$24)+SUMPRODUCT(LN(1-$F150:$S150),1-AlturaTRI!$C$24:$P$24))</f>
        <v>0.10145393177070169</v>
      </c>
      <c r="E150">
        <f t="shared" si="16"/>
        <v>6.4002163372977004E-3</v>
      </c>
      <c r="F150" s="4">
        <f t="shared" si="13"/>
        <v>0.12171316925906603</v>
      </c>
      <c r="G150" s="4">
        <f t="shared" si="18"/>
        <v>1.3793160438907036E-2</v>
      </c>
      <c r="H150" s="4">
        <f t="shared" si="18"/>
        <v>4.9503760038913233E-3</v>
      </c>
      <c r="I150" s="4">
        <f t="shared" si="18"/>
        <v>3.0189804686349388E-2</v>
      </c>
      <c r="J150" s="4">
        <f t="shared" si="18"/>
        <v>6.8214045599402512E-4</v>
      </c>
      <c r="K150" s="4">
        <f t="shared" si="18"/>
        <v>2.0257340844830906E-3</v>
      </c>
      <c r="L150" s="4">
        <f t="shared" si="18"/>
        <v>4.7547198361527873E-4</v>
      </c>
      <c r="M150" s="4">
        <f t="shared" si="18"/>
        <v>4.1191654062578791E-3</v>
      </c>
      <c r="N150" s="4">
        <f t="shared" si="18"/>
        <v>0.12754296746871277</v>
      </c>
      <c r="O150" s="4">
        <f t="shared" si="18"/>
        <v>8.9961312315567973E-4</v>
      </c>
      <c r="P150" s="4">
        <f t="shared" si="18"/>
        <v>3.3423823252655076E-2</v>
      </c>
      <c r="Q150" s="4">
        <f t="shared" si="18"/>
        <v>2.7894946509631705E-3</v>
      </c>
      <c r="R150" s="4">
        <f t="shared" si="18"/>
        <v>4.0422167443799183E-3</v>
      </c>
      <c r="S150" s="4">
        <f t="shared" si="18"/>
        <v>5.0715930410168185E-4</v>
      </c>
    </row>
    <row r="151" spans="1:19" x14ac:dyDescent="0.2">
      <c r="A151">
        <v>143</v>
      </c>
      <c r="B151">
        <f t="shared" si="17"/>
        <v>-2.5800000000000303</v>
      </c>
      <c r="C151">
        <f t="shared" si="15"/>
        <v>147.35999999999976</v>
      </c>
      <c r="D151" s="8">
        <f>EXP(SUMPRODUCT(LN($F151:$S151),AlturaTRI!$C$24:$P$24)+SUMPRODUCT(LN(1-$F151:$S151),1-AlturaTRI!$C$24:$P$24))</f>
        <v>0.10225022659937903</v>
      </c>
      <c r="E151">
        <f t="shared" si="16"/>
        <v>6.5678188593367819E-3</v>
      </c>
      <c r="F151" s="4">
        <f t="shared" si="13"/>
        <v>0.12221522296113635</v>
      </c>
      <c r="G151" s="4">
        <f t="shared" si="18"/>
        <v>1.394421009221577E-2</v>
      </c>
      <c r="H151" s="4">
        <f t="shared" si="18"/>
        <v>5.0178847840056653E-3</v>
      </c>
      <c r="I151" s="4">
        <f t="shared" si="18"/>
        <v>3.0450246485996476E-2</v>
      </c>
      <c r="J151" s="4">
        <f t="shared" si="18"/>
        <v>6.9549256595680294E-4</v>
      </c>
      <c r="K151" s="4">
        <f t="shared" si="18"/>
        <v>2.0589757204386109E-3</v>
      </c>
      <c r="L151" s="4">
        <f t="shared" si="18"/>
        <v>4.9047801045804505E-4</v>
      </c>
      <c r="M151" s="4">
        <f t="shared" si="18"/>
        <v>4.1614468501219052E-3</v>
      </c>
      <c r="N151" s="4">
        <f t="shared" si="18"/>
        <v>0.12876261147148441</v>
      </c>
      <c r="O151" s="4">
        <f t="shared" si="18"/>
        <v>9.2383839611520082E-4</v>
      </c>
      <c r="P151" s="4">
        <f t="shared" si="18"/>
        <v>3.3785357900478569E-2</v>
      </c>
      <c r="Q151" s="4">
        <f t="shared" si="18"/>
        <v>2.8473267032735855E-3</v>
      </c>
      <c r="R151" s="4">
        <f t="shared" si="18"/>
        <v>4.1067347933727546E-3</v>
      </c>
      <c r="S151" s="4">
        <f t="shared" si="18"/>
        <v>5.1947274421656987E-4</v>
      </c>
    </row>
    <row r="152" spans="1:19" x14ac:dyDescent="0.2">
      <c r="A152">
        <v>144</v>
      </c>
      <c r="B152">
        <f t="shared" si="17"/>
        <v>-2.5700000000000305</v>
      </c>
      <c r="C152">
        <f t="shared" si="15"/>
        <v>147.43999999999977</v>
      </c>
      <c r="D152" s="8">
        <f>EXP(SUMPRODUCT(LN($F152:$S152),AlturaTRI!$C$24:$P$24)+SUMPRODUCT(LN(1-$F152:$S152),1-AlturaTRI!$C$24:$P$24))</f>
        <v>0.10304972141491857</v>
      </c>
      <c r="E152">
        <f t="shared" si="16"/>
        <v>6.7391364427672133E-3</v>
      </c>
      <c r="F152" s="4">
        <f t="shared" si="13"/>
        <v>0.12271905822065528</v>
      </c>
      <c r="G152" s="4">
        <f t="shared" si="18"/>
        <v>1.409689025398142E-2</v>
      </c>
      <c r="H152" s="4">
        <f t="shared" si="18"/>
        <v>5.0863094823328662E-3</v>
      </c>
      <c r="I152" s="4">
        <f t="shared" si="18"/>
        <v>3.0712863915113811E-2</v>
      </c>
      <c r="J152" s="4">
        <f t="shared" si="18"/>
        <v>7.091058425664653E-4</v>
      </c>
      <c r="K152" s="4">
        <f t="shared" si="18"/>
        <v>2.0927616969176051E-3</v>
      </c>
      <c r="L152" s="4">
        <f t="shared" si="18"/>
        <v>5.0595739191107891E-4</v>
      </c>
      <c r="M152" s="4">
        <f t="shared" si="18"/>
        <v>4.2041604624882111E-3</v>
      </c>
      <c r="N152" s="4">
        <f t="shared" si="18"/>
        <v>0.12999218072536747</v>
      </c>
      <c r="O152" s="4">
        <f t="shared" si="18"/>
        <v>9.4871540098788942E-4</v>
      </c>
      <c r="P152" s="4">
        <f t="shared" si="18"/>
        <v>3.4150664983458374E-2</v>
      </c>
      <c r="Q152" s="4">
        <f t="shared" si="18"/>
        <v>2.9063542404529469E-3</v>
      </c>
      <c r="R152" s="4">
        <f t="shared" si="18"/>
        <v>4.1722783046264046E-3</v>
      </c>
      <c r="S152" s="4">
        <f t="shared" si="18"/>
        <v>5.3208498608890546E-4</v>
      </c>
    </row>
    <row r="153" spans="1:19" x14ac:dyDescent="0.2">
      <c r="A153">
        <v>145</v>
      </c>
      <c r="B153">
        <f t="shared" si="17"/>
        <v>-2.5600000000000307</v>
      </c>
      <c r="C153">
        <f t="shared" si="15"/>
        <v>147.51999999999975</v>
      </c>
      <c r="D153" s="8">
        <f>EXP(SUMPRODUCT(LN($F153:$S153),AlturaTRI!$C$24:$P$24)+SUMPRODUCT(LN(1-$F153:$S153),1-AlturaTRI!$C$24:$P$24))</f>
        <v>0.10385236166489425</v>
      </c>
      <c r="E153">
        <f t="shared" si="16"/>
        <v>6.9142312840661376E-3</v>
      </c>
      <c r="F153" s="4">
        <f t="shared" si="13"/>
        <v>0.12322467897090748</v>
      </c>
      <c r="G153" s="4">
        <f t="shared" si="18"/>
        <v>1.4251218004261223E-2</v>
      </c>
      <c r="H153" s="4">
        <f t="shared" si="18"/>
        <v>5.1556623962943368E-3</v>
      </c>
      <c r="I153" s="4">
        <f t="shared" si="18"/>
        <v>3.0977673915955226E-2</v>
      </c>
      <c r="J153" s="4">
        <f t="shared" si="18"/>
        <v>7.2298538689957172E-4</v>
      </c>
      <c r="K153" s="4">
        <f t="shared" si="18"/>
        <v>2.1271008897927862E-3</v>
      </c>
      <c r="L153" s="4">
        <f t="shared" si="18"/>
        <v>5.2192504424390998E-4</v>
      </c>
      <c r="M153" s="4">
        <f t="shared" si="18"/>
        <v>4.247310622850364E-3</v>
      </c>
      <c r="N153" s="4">
        <f t="shared" si="18"/>
        <v>0.13123172272515554</v>
      </c>
      <c r="O153" s="4">
        <f t="shared" si="18"/>
        <v>9.7426163749212119E-4</v>
      </c>
      <c r="P153" s="4">
        <f t="shared" si="18"/>
        <v>3.4519780862745729E-2</v>
      </c>
      <c r="Q153" s="4">
        <f t="shared" si="18"/>
        <v>2.9666018287924055E-3</v>
      </c>
      <c r="R153" s="4">
        <f t="shared" si="18"/>
        <v>4.2388634382485683E-3</v>
      </c>
      <c r="S153" s="4">
        <f t="shared" si="18"/>
        <v>5.450032727130137E-4</v>
      </c>
    </row>
    <row r="154" spans="1:19" x14ac:dyDescent="0.2">
      <c r="A154">
        <v>146</v>
      </c>
      <c r="B154">
        <f t="shared" si="17"/>
        <v>-2.5500000000000309</v>
      </c>
      <c r="C154">
        <f t="shared" si="15"/>
        <v>147.59999999999974</v>
      </c>
      <c r="D154" s="8">
        <f>EXP(SUMPRODUCT(LN($F154:$S154),AlturaTRI!$C$24:$P$24)+SUMPRODUCT(LN(1-$F154:$S154),1-AlturaTRI!$C$24:$P$24))</f>
        <v>0.10465809096326791</v>
      </c>
      <c r="E154">
        <f t="shared" si="16"/>
        <v>7.0931660510394137E-3</v>
      </c>
      <c r="F154" s="4">
        <f t="shared" si="13"/>
        <v>0.12373208913372183</v>
      </c>
      <c r="G154" s="4">
        <f t="shared" si="18"/>
        <v>1.4407210590574411E-2</v>
      </c>
      <c r="H154" s="4">
        <f t="shared" si="18"/>
        <v>5.2259559848738795E-3</v>
      </c>
      <c r="I154" s="4">
        <f t="shared" si="18"/>
        <v>3.1244693541363267E-2</v>
      </c>
      <c r="J154" s="4">
        <f t="shared" si="18"/>
        <v>7.3713639937653683E-4</v>
      </c>
      <c r="K154" s="4">
        <f t="shared" si="18"/>
        <v>2.1620023184124094E-3</v>
      </c>
      <c r="L154" s="4">
        <f t="shared" si="18"/>
        <v>5.3839635277958485E-4</v>
      </c>
      <c r="M154" s="4">
        <f t="shared" si="18"/>
        <v>4.2909017543028057E-3</v>
      </c>
      <c r="N154" s="4">
        <f t="shared" si="18"/>
        <v>0.13248128454121147</v>
      </c>
      <c r="O154" s="4">
        <f t="shared" si="18"/>
        <v>1.0004950733877886E-3</v>
      </c>
      <c r="P154" s="4">
        <f t="shared" si="18"/>
        <v>3.4892742184691496E-2</v>
      </c>
      <c r="Q154" s="4">
        <f t="shared" si="18"/>
        <v>3.0280945332709103E-3</v>
      </c>
      <c r="R154" s="4">
        <f t="shared" si="18"/>
        <v>4.3065066045472342E-3</v>
      </c>
      <c r="S154" s="4">
        <f t="shared" si="18"/>
        <v>5.5823502226995966E-4</v>
      </c>
    </row>
    <row r="155" spans="1:19" x14ac:dyDescent="0.2">
      <c r="A155">
        <v>147</v>
      </c>
      <c r="B155">
        <f t="shared" si="17"/>
        <v>-2.5400000000000311</v>
      </c>
      <c r="C155">
        <f t="shared" si="15"/>
        <v>147.67999999999975</v>
      </c>
      <c r="D155" s="8">
        <f>EXP(SUMPRODUCT(LN($F155:$S155),AlturaTRI!$C$24:$P$24)+SUMPRODUCT(LN(1-$F155:$S155),1-AlturaTRI!$C$24:$P$24))</f>
        <v>0.1054668510596328</v>
      </c>
      <c r="E155">
        <f t="shared" si="16"/>
        <v>7.2760038696777175E-3</v>
      </c>
      <c r="F155" s="4">
        <f t="shared" si="13"/>
        <v>0.12424129261926622</v>
      </c>
      <c r="G155" s="4">
        <f t="shared" si="18"/>
        <v>1.4564885429289702E-2</v>
      </c>
      <c r="H155" s="4">
        <f t="shared" si="18"/>
        <v>5.297202870642624E-3</v>
      </c>
      <c r="I155" s="4">
        <f t="shared" si="18"/>
        <v>3.1513939955112216E-2</v>
      </c>
      <c r="J155" s="4">
        <f t="shared" si="18"/>
        <v>7.5156418168490521E-4</v>
      </c>
      <c r="K155" s="4">
        <f t="shared" si="18"/>
        <v>2.1974751478780409E-3</v>
      </c>
      <c r="L155" s="4">
        <f t="shared" si="18"/>
        <v>5.5538718658122612E-4</v>
      </c>
      <c r="M155" s="4">
        <f t="shared" si="18"/>
        <v>4.3349383239588172E-3</v>
      </c>
      <c r="N155" s="4">
        <f t="shared" si="18"/>
        <v>0.13374091280434391</v>
      </c>
      <c r="O155" s="4">
        <f t="shared" si="18"/>
        <v>1.0274341568936379E-3</v>
      </c>
      <c r="P155" s="4">
        <f t="shared" si="18"/>
        <v>3.5269585881623988E-2</v>
      </c>
      <c r="Q155" s="4">
        <f t="shared" si="18"/>
        <v>3.0908579274212889E-3</v>
      </c>
      <c r="R155" s="4">
        <f t="shared" si="18"/>
        <v>4.3752244677605339E-3</v>
      </c>
      <c r="S155" s="4">
        <f t="shared" si="18"/>
        <v>5.7178783234590621E-4</v>
      </c>
    </row>
    <row r="156" spans="1:19" x14ac:dyDescent="0.2">
      <c r="A156">
        <v>148</v>
      </c>
      <c r="B156">
        <f t="shared" si="17"/>
        <v>-2.5300000000000313</v>
      </c>
      <c r="C156">
        <f t="shared" si="15"/>
        <v>147.75999999999976</v>
      </c>
      <c r="D156" s="8">
        <f>EXP(SUMPRODUCT(LN($F156:$S156),AlturaTRI!$C$24:$P$24)+SUMPRODUCT(LN(1-$F156:$S156),1-AlturaTRI!$C$24:$P$24))</f>
        <v>0.10627858180822813</v>
      </c>
      <c r="E156">
        <f t="shared" si="16"/>
        <v>7.4628083104397863E-3</v>
      </c>
      <c r="F156" s="4">
        <f t="shared" si="13"/>
        <v>0.12475229332584159</v>
      </c>
      <c r="G156" s="4">
        <f t="shared" si="18"/>
        <v>1.4724260107018633E-2</v>
      </c>
      <c r="H156" s="4">
        <f t="shared" si="18"/>
        <v>5.369415841806684E-3</v>
      </c>
      <c r="I156" s="4">
        <f t="shared" si="18"/>
        <v>3.178543043224473E-2</v>
      </c>
      <c r="J156" s="4">
        <f t="shared" si="18"/>
        <v>7.6627413873940186E-4</v>
      </c>
      <c r="K156" s="4">
        <f t="shared" si="18"/>
        <v>2.2335286913570981E-3</v>
      </c>
      <c r="L156" s="4">
        <f t="shared" si="18"/>
        <v>5.7291391359438383E-4</v>
      </c>
      <c r="M156" s="4">
        <f t="shared" si="18"/>
        <v>4.3794248433721237E-3</v>
      </c>
      <c r="N156" s="4">
        <f t="shared" si="18"/>
        <v>0.13501065369051887</v>
      </c>
      <c r="O156" s="4">
        <f t="shared" si="18"/>
        <v>1.0550978294285324E-3</v>
      </c>
      <c r="P156" s="4">
        <f t="shared" si="18"/>
        <v>3.5650349172591481E-2</v>
      </c>
      <c r="Q156" s="4">
        <f t="shared" si="18"/>
        <v>3.1549181033806916E-3</v>
      </c>
      <c r="R156" s="4">
        <f t="shared" si="18"/>
        <v>4.4450339498375031E-3</v>
      </c>
      <c r="S156" s="4">
        <f t="shared" si="18"/>
        <v>5.856694842511171E-4</v>
      </c>
    </row>
    <row r="157" spans="1:19" x14ac:dyDescent="0.2">
      <c r="A157">
        <v>149</v>
      </c>
      <c r="B157">
        <f t="shared" si="17"/>
        <v>-2.5200000000000315</v>
      </c>
      <c r="C157">
        <f t="shared" si="15"/>
        <v>147.83999999999975</v>
      </c>
      <c r="D157" s="8">
        <f>EXP(SUMPRODUCT(LN($F157:$S157),AlturaTRI!$C$24:$P$24)+SUMPRODUCT(LN(1-$F157:$S157),1-AlturaTRI!$C$24:$P$24))</f>
        <v>0.10709322113673063</v>
      </c>
      <c r="E157">
        <f t="shared" si="16"/>
        <v>7.6536433739563415E-3</v>
      </c>
      <c r="F157" s="4">
        <f t="shared" si="13"/>
        <v>0.1252650951396744</v>
      </c>
      <c r="G157" s="4">
        <f t="shared" si="18"/>
        <v>1.4885352382014218E-2</v>
      </c>
      <c r="H157" s="4">
        <f t="shared" si="18"/>
        <v>5.4426078542776394E-3</v>
      </c>
      <c r="I157" s="4">
        <f t="shared" si="18"/>
        <v>3.2059182359401764E-2</v>
      </c>
      <c r="J157" s="4">
        <f t="shared" si="18"/>
        <v>7.812717806794467E-4</v>
      </c>
      <c r="K157" s="4">
        <f t="shared" si="18"/>
        <v>2.2701724124306881E-3</v>
      </c>
      <c r="L157" s="4">
        <f t="shared" si="18"/>
        <v>5.9099341625906763E-4</v>
      </c>
      <c r="M157" s="4">
        <f t="shared" si="18"/>
        <v>4.4243658689622246E-3</v>
      </c>
      <c r="N157" s="4">
        <f t="shared" si="18"/>
        <v>0.13629055290540806</v>
      </c>
      <c r="O157" s="4">
        <f t="shared" si="18"/>
        <v>1.0835055386847928E-3</v>
      </c>
      <c r="P157" s="4">
        <f t="shared" si="18"/>
        <v>3.6035069564068135E-2</v>
      </c>
      <c r="Q157" s="4">
        <f t="shared" si="18"/>
        <v>3.2203016821283599E-3</v>
      </c>
      <c r="R157" s="4">
        <f t="shared" si="18"/>
        <v>4.5159522342703177E-3</v>
      </c>
      <c r="S157" s="4">
        <f t="shared" si="18"/>
        <v>5.9988794744195541E-4</v>
      </c>
    </row>
    <row r="158" spans="1:19" x14ac:dyDescent="0.2">
      <c r="A158">
        <v>150</v>
      </c>
      <c r="B158">
        <f t="shared" si="17"/>
        <v>-2.5100000000000318</v>
      </c>
      <c r="C158">
        <f t="shared" si="15"/>
        <v>147.91999999999973</v>
      </c>
      <c r="D158" s="8">
        <f>EXP(SUMPRODUCT(LN($F158:$S158),AlturaTRI!$C$24:$P$24)+SUMPRODUCT(LN(1-$F158:$S158),1-AlturaTRI!$C$24:$P$24))</f>
        <v>0.10791070501482923</v>
      </c>
      <c r="E158">
        <f t="shared" si="16"/>
        <v>7.8485734761484256E-3</v>
      </c>
      <c r="F158" s="4">
        <f t="shared" si="13"/>
        <v>0.12577970193470825</v>
      </c>
      <c r="G158" s="4">
        <f t="shared" si="18"/>
        <v>1.5048180185575182E-2</v>
      </c>
      <c r="H158" s="4">
        <f t="shared" si="18"/>
        <v>5.5167920337660242E-3</v>
      </c>
      <c r="I158" s="4">
        <f t="shared" si="18"/>
        <v>3.2335213235145682E-2</v>
      </c>
      <c r="J158" s="4">
        <f t="shared" si="18"/>
        <v>7.9656272490484081E-4</v>
      </c>
      <c r="K158" s="4">
        <f t="shared" si="18"/>
        <v>2.3074159274771677E-3</v>
      </c>
      <c r="L158" s="4">
        <f t="shared" si="18"/>
        <v>6.0964310760575405E-4</v>
      </c>
      <c r="M158" s="4">
        <f t="shared" si="18"/>
        <v>4.4697660024434309E-3</v>
      </c>
      <c r="N158" s="4">
        <f t="shared" si="18"/>
        <v>0.13758065566877667</v>
      </c>
      <c r="O158" s="4">
        <f t="shared" si="18"/>
        <v>1.1126772520419497E-3</v>
      </c>
      <c r="P158" s="4">
        <f t="shared" si="18"/>
        <v>3.6423784850622296E-2</v>
      </c>
      <c r="Q158" s="4">
        <f t="shared" si="18"/>
        <v>3.2870358239137478E-3</v>
      </c>
      <c r="R158" s="4">
        <f t="shared" si="18"/>
        <v>4.5879967699785501E-3</v>
      </c>
      <c r="S158" s="4">
        <f t="shared" si="18"/>
        <v>6.1445138404829557E-4</v>
      </c>
    </row>
    <row r="159" spans="1:19" x14ac:dyDescent="0.2">
      <c r="A159">
        <v>151</v>
      </c>
      <c r="B159">
        <f t="shared" si="17"/>
        <v>-2.500000000000032</v>
      </c>
      <c r="C159">
        <f t="shared" si="15"/>
        <v>147.99999999999974</v>
      </c>
      <c r="D159" s="8">
        <f>EXP(SUMPRODUCT(LN($F159:$S159),AlturaTRI!$C$24:$P$24)+SUMPRODUCT(LN(1-$F159:$S159),1-AlturaTRI!$C$24:$P$24))</f>
        <v>0.10873096742258991</v>
      </c>
      <c r="E159">
        <f t="shared" si="16"/>
        <v>8.0476634327541815E-3</v>
      </c>
      <c r="F159" s="4">
        <f t="shared" si="13"/>
        <v>0.12629611757239445</v>
      </c>
      <c r="G159" s="4">
        <f t="shared" si="18"/>
        <v>1.521276162345531E-2</v>
      </c>
      <c r="H159" s="4">
        <f t="shared" si="18"/>
        <v>5.5919816778980218E-3</v>
      </c>
      <c r="I159" s="4">
        <f t="shared" si="18"/>
        <v>3.2613540670276261E-2</v>
      </c>
      <c r="J159" s="4">
        <f t="shared" si="18"/>
        <v>8.1215269815031351E-4</v>
      </c>
      <c r="K159" s="4">
        <f t="shared" si="18"/>
        <v>2.3452690080919911E-3</v>
      </c>
      <c r="L159" s="4">
        <f t="shared" si="18"/>
        <v>6.2888094785006835E-4</v>
      </c>
      <c r="M159" s="4">
        <f t="shared" si="18"/>
        <v>4.5156298912576486E-3</v>
      </c>
      <c r="N159" s="4">
        <f t="shared" si="18"/>
        <v>0.13888100669871289</v>
      </c>
      <c r="O159" s="4">
        <f t="shared" si="18"/>
        <v>1.1426334703294274E-3</v>
      </c>
      <c r="P159" s="4">
        <f t="shared" si="18"/>
        <v>3.6816533115546175E-2</v>
      </c>
      <c r="Q159" s="4">
        <f t="shared" ref="G159:S179" si="19">1/(1+EXP(-Q$2*($B159-Q$3)))</f>
        <v>3.3551482388779899E-3</v>
      </c>
      <c r="R159" s="4">
        <f t="shared" si="19"/>
        <v>4.6611852752459363E-3</v>
      </c>
      <c r="S159" s="4">
        <f t="shared" si="19"/>
        <v>6.2936815350880533E-4</v>
      </c>
    </row>
    <row r="160" spans="1:19" x14ac:dyDescent="0.2">
      <c r="A160">
        <v>152</v>
      </c>
      <c r="B160">
        <f t="shared" si="17"/>
        <v>-2.4900000000000322</v>
      </c>
      <c r="C160">
        <f t="shared" si="15"/>
        <v>148.07999999999976</v>
      </c>
      <c r="D160" s="8">
        <f>EXP(SUMPRODUCT(LN($F160:$S160),AlturaTRI!$C$24:$P$24)+SUMPRODUCT(LN(1-$F160:$S160),1-AlturaTRI!$C$24:$P$24))</f>
        <v>0.10955394031861715</v>
      </c>
      <c r="E160">
        <f t="shared" si="16"/>
        <v>8.2509784432583336E-3</v>
      </c>
      <c r="F160" s="4">
        <f t="shared" si="13"/>
        <v>0.12681434590148138</v>
      </c>
      <c r="G160" s="4">
        <f t="shared" si="19"/>
        <v>1.537911497727789E-2</v>
      </c>
      <c r="H160" s="4">
        <f t="shared" si="19"/>
        <v>5.6681902583555132E-3</v>
      </c>
      <c r="I160" s="4">
        <f t="shared" si="19"/>
        <v>3.2894182388139522E-2</v>
      </c>
      <c r="J160" s="4">
        <f t="shared" si="19"/>
        <v>8.2804753859967663E-4</v>
      </c>
      <c r="K160" s="4">
        <f t="shared" si="19"/>
        <v>2.3837415835442737E-3</v>
      </c>
      <c r="L160" s="4">
        <f t="shared" si="19"/>
        <v>6.4872546150128148E-4</v>
      </c>
      <c r="M160" s="4">
        <f t="shared" si="19"/>
        <v>4.5619622290109327E-3</v>
      </c>
      <c r="N160" s="4">
        <f t="shared" si="19"/>
        <v>0.14019165019570182</v>
      </c>
      <c r="O160" s="4">
        <f t="shared" si="19"/>
        <v>1.1733952419468966E-3</v>
      </c>
      <c r="P160" s="4">
        <f t="shared" si="19"/>
        <v>3.7213352731445486E-2</v>
      </c>
      <c r="Q160" s="4">
        <f t="shared" si="19"/>
        <v>3.4246671978718272E-3</v>
      </c>
      <c r="R160" s="4">
        <f t="shared" si="19"/>
        <v>4.7355357417102617E-3</v>
      </c>
      <c r="S160" s="4">
        <f t="shared" si="19"/>
        <v>6.4464681731661263E-4</v>
      </c>
    </row>
    <row r="161" spans="1:19" x14ac:dyDescent="0.2">
      <c r="A161">
        <v>153</v>
      </c>
      <c r="B161">
        <f t="shared" si="17"/>
        <v>-2.4800000000000324</v>
      </c>
      <c r="C161">
        <f t="shared" si="15"/>
        <v>148.15999999999974</v>
      </c>
      <c r="D161" s="8">
        <f>EXP(SUMPRODUCT(LN($F161:$S161),AlturaTRI!$C$24:$P$24)+SUMPRODUCT(LN(1-$F161:$S161),1-AlturaTRI!$C$24:$P$24))</f>
        <v>0.11037955360802013</v>
      </c>
      <c r="E161">
        <f t="shared" si="16"/>
        <v>8.4585840742189174E-3</v>
      </c>
      <c r="F161" s="4">
        <f t="shared" si="13"/>
        <v>0.12733439075780281</v>
      </c>
      <c r="G161" s="4">
        <f t="shared" si="19"/>
        <v>1.5547258705955266E-2</v>
      </c>
      <c r="H161" s="4">
        <f t="shared" si="19"/>
        <v>5.7454314230396663E-3</v>
      </c>
      <c r="I161" s="4">
        <f t="shared" si="19"/>
        <v>3.3177156224929123E-2</v>
      </c>
      <c r="J161" s="4">
        <f t="shared" si="19"/>
        <v>8.4425319804029683E-4</v>
      </c>
      <c r="K161" s="4">
        <f t="shared" si="19"/>
        <v>2.4228437432706538E-3</v>
      </c>
      <c r="L161" s="4">
        <f t="shared" si="19"/>
        <v>6.6919575500019933E-4</v>
      </c>
      <c r="M161" s="4">
        <f t="shared" si="19"/>
        <v>4.6087677559138521E-3</v>
      </c>
      <c r="N161" s="4">
        <f t="shared" si="19"/>
        <v>0.14151262982654644</v>
      </c>
      <c r="O161" s="4">
        <f t="shared" si="19"/>
        <v>1.204984177351202E-3</v>
      </c>
      <c r="P161" s="4">
        <f t="shared" si="19"/>
        <v>3.7614282360788162E-2</v>
      </c>
      <c r="Q161" s="4">
        <f t="shared" si="19"/>
        <v>3.4956215434730504E-3</v>
      </c>
      <c r="R161" s="4">
        <f t="shared" si="19"/>
        <v>4.8110664384068622E-3</v>
      </c>
      <c r="S161" s="4">
        <f t="shared" si="19"/>
        <v>6.6029614387793647E-4</v>
      </c>
    </row>
    <row r="162" spans="1:19" x14ac:dyDescent="0.2">
      <c r="A162">
        <v>154</v>
      </c>
      <c r="B162">
        <f t="shared" si="17"/>
        <v>-2.4700000000000326</v>
      </c>
      <c r="C162">
        <f t="shared" si="15"/>
        <v>148.23999999999972</v>
      </c>
      <c r="D162" s="8">
        <f>EXP(SUMPRODUCT(LN($F162:$S162),AlturaTRI!$C$24:$P$24)+SUMPRODUCT(LN(1-$F162:$S162),1-AlturaTRI!$C$24:$P$24))</f>
        <v>0.11120773511019019</v>
      </c>
      <c r="E162">
        <f t="shared" si="16"/>
        <v>8.6705462419861372E-3</v>
      </c>
      <c r="F162" s="4">
        <f t="shared" si="13"/>
        <v>0.12785625596406508</v>
      </c>
      <c r="G162" s="4">
        <f t="shared" si="19"/>
        <v>1.5717211447112953E-2</v>
      </c>
      <c r="H162" s="4">
        <f t="shared" si="19"/>
        <v>5.8237189982582264E-3</v>
      </c>
      <c r="I162" s="4">
        <f t="shared" si="19"/>
        <v>3.3462480129980134E-2</v>
      </c>
      <c r="J162" s="4">
        <f t="shared" si="19"/>
        <v>8.6077574405865587E-4</v>
      </c>
      <c r="K162" s="4">
        <f t="shared" si="19"/>
        <v>2.4625857394068858E-3</v>
      </c>
      <c r="L162" s="4">
        <f t="shared" si="19"/>
        <v>6.9031153490246194E-4</v>
      </c>
      <c r="M162" s="4">
        <f t="shared" si="19"/>
        <v>4.6560512592256379E-3</v>
      </c>
      <c r="N162" s="4">
        <f t="shared" si="19"/>
        <v>0.14284398870813858</v>
      </c>
      <c r="O162" s="4">
        <f t="shared" si="19"/>
        <v>1.2374224639189935E-3</v>
      </c>
      <c r="P162" s="4">
        <f t="shared" si="19"/>
        <v>3.8019360956410765E-2</v>
      </c>
      <c r="Q162" s="4">
        <f t="shared" si="19"/>
        <v>3.5680407012065522E-3</v>
      </c>
      <c r="R162" s="4">
        <f t="shared" si="19"/>
        <v>4.8877959158662807E-3</v>
      </c>
      <c r="S162" s="4">
        <f t="shared" si="19"/>
        <v>6.7632511348631114E-4</v>
      </c>
    </row>
    <row r="163" spans="1:19" x14ac:dyDescent="0.2">
      <c r="A163">
        <v>155</v>
      </c>
      <c r="B163">
        <f t="shared" si="17"/>
        <v>-2.4600000000000328</v>
      </c>
      <c r="C163">
        <f t="shared" si="15"/>
        <v>148.31999999999974</v>
      </c>
      <c r="D163" s="8">
        <f>EXP(SUMPRODUCT(LN($F163:$S163),AlturaTRI!$C$24:$P$24)+SUMPRODUCT(LN(1-$F163:$S163),1-AlturaTRI!$C$24:$P$24))</f>
        <v>0.11203841052639964</v>
      </c>
      <c r="E163">
        <f t="shared" si="16"/>
        <v>8.8869311948084184E-3</v>
      </c>
      <c r="F163" s="4">
        <f t="shared" si="13"/>
        <v>0.12837994532963329</v>
      </c>
      <c r="G163" s="4">
        <f t="shared" si="19"/>
        <v>1.5888992018518622E-2</v>
      </c>
      <c r="H163" s="4">
        <f t="shared" si="19"/>
        <v>5.9030669909366784E-3</v>
      </c>
      <c r="I163" s="4">
        <f t="shared" si="19"/>
        <v>3.3750172166054929E-2</v>
      </c>
      <c r="J163" s="4">
        <f t="shared" si="19"/>
        <v>8.7762136227773687E-4</v>
      </c>
      <c r="K163" s="4">
        <f t="shared" si="19"/>
        <v>2.5029779893577502E-3</v>
      </c>
      <c r="L163" s="4">
        <f t="shared" si="19"/>
        <v>7.12093126623742E-4</v>
      </c>
      <c r="M163" s="4">
        <f t="shared" si="19"/>
        <v>4.7038175737022176E-3</v>
      </c>
      <c r="N163" s="4">
        <f t="shared" si="19"/>
        <v>0.14418576939108302</v>
      </c>
      <c r="O163" s="4">
        <f t="shared" si="19"/>
        <v>1.2707328811943856E-3</v>
      </c>
      <c r="P163" s="4">
        <f t="shared" si="19"/>
        <v>3.842862776198161E-2</v>
      </c>
      <c r="Q163" s="4">
        <f t="shared" si="19"/>
        <v>3.6419546909701563E-3</v>
      </c>
      <c r="R163" s="4">
        <f t="shared" si="19"/>
        <v>4.9657430102666329E-3</v>
      </c>
      <c r="S163" s="4">
        <f t="shared" si="19"/>
        <v>6.9274292341508581E-4</v>
      </c>
    </row>
    <row r="164" spans="1:19" x14ac:dyDescent="0.2">
      <c r="A164">
        <v>156</v>
      </c>
      <c r="B164">
        <f t="shared" si="17"/>
        <v>-2.450000000000033</v>
      </c>
      <c r="C164">
        <f t="shared" si="15"/>
        <v>148.39999999999975</v>
      </c>
      <c r="D164" s="8">
        <f>EXP(SUMPRODUCT(LN($F164:$S164),AlturaTRI!$C$24:$P$24)+SUMPRODUCT(LN(1-$F164:$S164),1-AlturaTRI!$C$24:$P$24))</f>
        <v>0.11287150340722822</v>
      </c>
      <c r="E164">
        <f t="shared" si="16"/>
        <v>9.1078054943212056E-3</v>
      </c>
      <c r="F164" s="4">
        <f t="shared" si="13"/>
        <v>0.12890546265031638</v>
      </c>
      <c r="G164" s="4">
        <f t="shared" si="19"/>
        <v>1.6062619419515325E-2</v>
      </c>
      <c r="H164" s="4">
        <f t="shared" si="19"/>
        <v>5.9834895908534493E-3</v>
      </c>
      <c r="I164" s="4">
        <f t="shared" si="19"/>
        <v>3.4040250509621214E-2</v>
      </c>
      <c r="J164" s="4">
        <f t="shared" si="19"/>
        <v>8.9479635863703338E-4</v>
      </c>
      <c r="K164" s="4">
        <f t="shared" si="19"/>
        <v>2.5440310784057476E-3</v>
      </c>
      <c r="L164" s="4">
        <f t="shared" si="19"/>
        <v>7.345614937638099E-4</v>
      </c>
      <c r="M164" s="4">
        <f t="shared" si="19"/>
        <v>4.752071582048099E-3</v>
      </c>
      <c r="N164" s="4">
        <f t="shared" si="19"/>
        <v>0.14553801384317752</v>
      </c>
      <c r="O164" s="4">
        <f t="shared" si="19"/>
        <v>1.3049388165311834E-3</v>
      </c>
      <c r="P164" s="4">
        <f t="shared" si="19"/>
        <v>3.8842122312419125E-2</v>
      </c>
      <c r="Q164" s="4">
        <f t="shared" si="19"/>
        <v>3.7173941386693696E-3</v>
      </c>
      <c r="R164" s="4">
        <f t="shared" si="19"/>
        <v>5.0449268476412045E-3</v>
      </c>
      <c r="S164" s="4">
        <f t="shared" si="19"/>
        <v>7.0955899313095714E-4</v>
      </c>
    </row>
    <row r="165" spans="1:19" x14ac:dyDescent="0.2">
      <c r="A165">
        <v>157</v>
      </c>
      <c r="B165">
        <f t="shared" si="17"/>
        <v>-2.4400000000000333</v>
      </c>
      <c r="C165">
        <f t="shared" si="15"/>
        <v>148.47999999999973</v>
      </c>
      <c r="D165" s="8">
        <f>EXP(SUMPRODUCT(LN($F165:$S165),AlturaTRI!$C$24:$P$24)+SUMPRODUCT(LN(1-$F165:$S165),1-AlturaTRI!$C$24:$P$24))</f>
        <v>0.11370693511982806</v>
      </c>
      <c r="E165">
        <f t="shared" si="16"/>
        <v>9.3332359964141912E-3</v>
      </c>
      <c r="F165" s="4">
        <f t="shared" si="13"/>
        <v>0.12943281170815121</v>
      </c>
      <c r="G165" s="4">
        <f t="shared" si="19"/>
        <v>1.623811283245925E-2</v>
      </c>
      <c r="H165" s="4">
        <f t="shared" si="19"/>
        <v>6.0650011728993107E-3</v>
      </c>
      <c r="I165" s="4">
        <f t="shared" si="19"/>
        <v>3.433273345112163E-2</v>
      </c>
      <c r="J165" s="4">
        <f t="shared" si="19"/>
        <v>9.1230716171594793E-4</v>
      </c>
      <c r="K165" s="4">
        <f t="shared" si="19"/>
        <v>2.585755762359125E-3</v>
      </c>
      <c r="L165" s="4">
        <f t="shared" si="19"/>
        <v>7.5773825802690159E-4</v>
      </c>
      <c r="M165" s="4">
        <f t="shared" si="19"/>
        <v>4.8008182153721499E-3</v>
      </c>
      <c r="N165" s="4">
        <f t="shared" si="19"/>
        <v>0.14690076343275277</v>
      </c>
      <c r="O165" s="4">
        <f t="shared" si="19"/>
        <v>1.3400642811394162E-3</v>
      </c>
      <c r="P165" s="4">
        <f t="shared" si="19"/>
        <v>3.9259884434264432E-2</v>
      </c>
      <c r="Q165" s="4">
        <f t="shared" si="19"/>
        <v>3.7943902880641792E-3</v>
      </c>
      <c r="R165" s="4">
        <f t="shared" si="19"/>
        <v>5.125366848141813E-3</v>
      </c>
      <c r="S165" s="4">
        <f t="shared" si="19"/>
        <v>7.267829696313414E-4</v>
      </c>
    </row>
    <row r="166" spans="1:19" x14ac:dyDescent="0.2">
      <c r="A166">
        <v>158</v>
      </c>
      <c r="B166">
        <f t="shared" si="17"/>
        <v>-2.4300000000000335</v>
      </c>
      <c r="C166">
        <f t="shared" si="15"/>
        <v>148.55999999999972</v>
      </c>
      <c r="D166" s="8">
        <f>EXP(SUMPRODUCT(LN($F166:$S166),AlturaTRI!$C$24:$P$24)+SUMPRODUCT(LN(1-$F166:$S166),1-AlturaTRI!$C$24:$P$24))</f>
        <v>0.11454462481503573</v>
      </c>
      <c r="E166">
        <f t="shared" si="16"/>
        <v>9.5632898314731256E-3</v>
      </c>
      <c r="F166" s="4">
        <f t="shared" si="13"/>
        <v>0.12996199627118526</v>
      </c>
      <c r="G166" s="4">
        <f t="shared" si="19"/>
        <v>1.6415491624161335E-2</v>
      </c>
      <c r="H166" s="4">
        <f t="shared" si="19"/>
        <v>6.147616299361152E-3</v>
      </c>
      <c r="I166" s="4">
        <f t="shared" si="19"/>
        <v>3.4627639395235089E-2</v>
      </c>
      <c r="J166" s="4">
        <f t="shared" si="19"/>
        <v>9.3016032510138979E-4</v>
      </c>
      <c r="K166" s="4">
        <f t="shared" si="19"/>
        <v>2.6281629702397846E-3</v>
      </c>
      <c r="L166" s="4">
        <f t="shared" si="19"/>
        <v>7.8164571975633665E-4</v>
      </c>
      <c r="M166" s="4">
        <f t="shared" si="19"/>
        <v>4.8500624536473216E-3</v>
      </c>
      <c r="N166" s="4">
        <f t="shared" si="19"/>
        <v>0.14827405891187495</v>
      </c>
      <c r="O166" s="4">
        <f t="shared" si="19"/>
        <v>1.376133926546145E-3</v>
      </c>
      <c r="P166" s="4">
        <f t="shared" si="19"/>
        <v>3.968195424600672E-2</v>
      </c>
      <c r="Q166" s="4">
        <f t="shared" si="19"/>
        <v>3.872975012831173E-3</v>
      </c>
      <c r="R166" s="4">
        <f t="shared" si="19"/>
        <v>5.2070827303584795E-3</v>
      </c>
      <c r="S166" s="4">
        <f t="shared" si="19"/>
        <v>7.4442473290844957E-4</v>
      </c>
    </row>
    <row r="167" spans="1:19" x14ac:dyDescent="0.2">
      <c r="A167">
        <v>159</v>
      </c>
      <c r="B167">
        <f t="shared" si="17"/>
        <v>-2.4200000000000337</v>
      </c>
      <c r="C167">
        <f t="shared" si="15"/>
        <v>148.63999999999973</v>
      </c>
      <c r="D167" s="8">
        <f>EXP(SUMPRODUCT(LN($F167:$S167),AlturaTRI!$C$24:$P$24)+SUMPRODUCT(LN(1-$F167:$S167),1-AlturaTRI!$C$24:$P$24))</f>
        <v>0.11538448939434107</v>
      </c>
      <c r="E167">
        <f t="shared" si="16"/>
        <v>9.7980343839926924E-3</v>
      </c>
      <c r="F167" s="4">
        <f t="shared" si="13"/>
        <v>0.1304930200932588</v>
      </c>
      <c r="G167" s="4">
        <f t="shared" si="19"/>
        <v>1.6594775347333082E-2</v>
      </c>
      <c r="H167" s="4">
        <f t="shared" si="19"/>
        <v>6.2313497222302701E-3</v>
      </c>
      <c r="I167" s="4">
        <f t="shared" si="19"/>
        <v>3.4924986861129381E-2</v>
      </c>
      <c r="J167" s="4">
        <f t="shared" si="19"/>
        <v>9.4836252980039205E-4</v>
      </c>
      <c r="K167" s="4">
        <f t="shared" si="19"/>
        <v>2.6712638070115588E-3</v>
      </c>
      <c r="L167" s="4">
        <f t="shared" si="19"/>
        <v>8.0630687910185047E-4</v>
      </c>
      <c r="M167" s="4">
        <f t="shared" si="19"/>
        <v>4.8998093261742705E-3</v>
      </c>
      <c r="N167" s="4">
        <f t="shared" si="19"/>
        <v>0.14965794039941535</v>
      </c>
      <c r="O167" s="4">
        <f t="shared" si="19"/>
        <v>1.4131730614807222E-3</v>
      </c>
      <c r="P167" s="4">
        <f t="shared" si="19"/>
        <v>4.0108372158360384E-2</v>
      </c>
      <c r="Q167" s="4">
        <f t="shared" si="19"/>
        <v>3.9531808288441224E-3</v>
      </c>
      <c r="R167" s="4">
        <f t="shared" si="19"/>
        <v>5.2900945156959204E-3</v>
      </c>
      <c r="S167" s="4">
        <f t="shared" si="19"/>
        <v>7.6249440154301114E-4</v>
      </c>
    </row>
    <row r="168" spans="1:19" x14ac:dyDescent="0.2">
      <c r="A168">
        <v>160</v>
      </c>
      <c r="B168">
        <f t="shared" si="17"/>
        <v>-2.4100000000000339</v>
      </c>
      <c r="C168">
        <f t="shared" si="15"/>
        <v>148.71999999999974</v>
      </c>
      <c r="D168" s="8">
        <f>EXP(SUMPRODUCT(LN($F168:$S168),AlturaTRI!$C$24:$P$24)+SUMPRODUCT(LN(1-$F168:$S168),1-AlturaTRI!$C$24:$P$24))</f>
        <v>0.11622644347672378</v>
      </c>
      <c r="E168">
        <f t="shared" si="16"/>
        <v>1.0037537271557201E-2</v>
      </c>
      <c r="F168" s="4">
        <f t="shared" si="13"/>
        <v>0.13102588691378547</v>
      </c>
      <c r="G168" s="4">
        <f t="shared" si="19"/>
        <v>1.6775983742035861E-2</v>
      </c>
      <c r="H168" s="4">
        <f t="shared" si="19"/>
        <v>6.3162163855353514E-3</v>
      </c>
      <c r="I168" s="4">
        <f t="shared" si="19"/>
        <v>3.5224794482704956E-2</v>
      </c>
      <c r="J168" s="4">
        <f t="shared" si="19"/>
        <v>9.6692058669855933E-4</v>
      </c>
      <c r="K168" s="4">
        <f t="shared" si="19"/>
        <v>2.715069556349457E-3</v>
      </c>
      <c r="L168" s="4">
        <f t="shared" si="19"/>
        <v>8.3174545783860237E-4</v>
      </c>
      <c r="M168" s="4">
        <f t="shared" si="19"/>
        <v>4.9500639120490025E-3</v>
      </c>
      <c r="N168" s="4">
        <f t="shared" si="19"/>
        <v>0.15105244736399012</v>
      </c>
      <c r="O168" s="4">
        <f t="shared" si="19"/>
        <v>1.4512076691949091E-3</v>
      </c>
      <c r="P168" s="4">
        <f t="shared" si="19"/>
        <v>4.0539178874492252E-2</v>
      </c>
      <c r="Q168" s="4">
        <f t="shared" si="19"/>
        <v>4.0350409066762984E-3</v>
      </c>
      <c r="R168" s="4">
        <f t="shared" si="19"/>
        <v>5.3744225328073965E-3</v>
      </c>
      <c r="S168" s="4">
        <f t="shared" si="19"/>
        <v>7.8100233843063805E-4</v>
      </c>
    </row>
    <row r="169" spans="1:19" x14ac:dyDescent="0.2">
      <c r="A169">
        <v>161</v>
      </c>
      <c r="B169">
        <f t="shared" si="17"/>
        <v>-2.4000000000000341</v>
      </c>
      <c r="C169">
        <f t="shared" si="15"/>
        <v>148.79999999999973</v>
      </c>
      <c r="D169" s="8">
        <f>EXP(SUMPRODUCT(LN($F169:$S169),AlturaTRI!$C$24:$P$24)+SUMPRODUCT(LN(1-$F169:$S169),1-AlturaTRI!$C$24:$P$24))</f>
        <v>0.11707039936536796</v>
      </c>
      <c r="E169">
        <f t="shared" si="16"/>
        <v>1.0281866323186322E-2</v>
      </c>
      <c r="F169" s="4">
        <f t="shared" si="13"/>
        <v>0.13156060045753223</v>
      </c>
      <c r="G169" s="4">
        <f t="shared" si="19"/>
        <v>1.6959136737133979E-2</v>
      </c>
      <c r="H169" s="4">
        <f t="shared" si="19"/>
        <v>6.4022314277002853E-3</v>
      </c>
      <c r="I169" s="4">
        <f t="shared" si="19"/>
        <v>3.5527081008829592E-2</v>
      </c>
      <c r="J169" s="4">
        <f t="shared" si="19"/>
        <v>9.8584143906521029E-4</v>
      </c>
      <c r="K169" s="4">
        <f t="shared" si="19"/>
        <v>2.7595916834503645E-3</v>
      </c>
      <c r="L169" s="4">
        <f t="shared" si="19"/>
        <v>8.5798592185738363E-4</v>
      </c>
      <c r="M169" s="4">
        <f t="shared" si="19"/>
        <v>5.0008313406344753E-3</v>
      </c>
      <c r="N169" s="4">
        <f t="shared" si="19"/>
        <v>0.15245761860677454</v>
      </c>
      <c r="O169" s="4">
        <f t="shared" si="19"/>
        <v>1.4902644252284612E-3</v>
      </c>
      <c r="P169" s="4">
        <f t="shared" si="19"/>
        <v>4.097441539019802E-2</v>
      </c>
      <c r="Q169" s="4">
        <f t="shared" si="19"/>
        <v>4.1185890843277086E-3</v>
      </c>
      <c r="R169" s="4">
        <f t="shared" si="19"/>
        <v>5.4600874220864497E-3</v>
      </c>
      <c r="S169" s="4">
        <f t="shared" si="19"/>
        <v>7.9995915664388963E-4</v>
      </c>
    </row>
    <row r="170" spans="1:19" x14ac:dyDescent="0.2">
      <c r="A170">
        <v>162</v>
      </c>
      <c r="B170">
        <f t="shared" si="17"/>
        <v>-2.3900000000000343</v>
      </c>
      <c r="C170">
        <f t="shared" si="15"/>
        <v>148.87999999999971</v>
      </c>
      <c r="D170" s="8">
        <f>EXP(SUMPRODUCT(LN($F170:$S170),AlturaTRI!$C$24:$P$24)+SUMPRODUCT(LN(1-$F170:$S170),1-AlturaTRI!$C$24:$P$24))</f>
        <v>0.1179162670142667</v>
      </c>
      <c r="E170">
        <f t="shared" si="16"/>
        <v>1.0531089557043462E-2</v>
      </c>
      <c r="F170" s="4">
        <f t="shared" si="13"/>
        <v>0.13209716443439801</v>
      </c>
      <c r="G170" s="4">
        <f t="shared" si="19"/>
        <v>1.7144254451750881E-2</v>
      </c>
      <c r="H170" s="4">
        <f t="shared" si="19"/>
        <v>6.4894101839269762E-3</v>
      </c>
      <c r="I170" s="4">
        <f t="shared" si="19"/>
        <v>3.5831865303563866E-2</v>
      </c>
      <c r="J170" s="4">
        <f t="shared" si="19"/>
        <v>1.0051321651060468E-3</v>
      </c>
      <c r="K170" s="4">
        <f t="shared" si="19"/>
        <v>2.8048418378858056E-3</v>
      </c>
      <c r="L170" s="4">
        <f t="shared" si="19"/>
        <v>8.8505350434608812E-4</v>
      </c>
      <c r="M170" s="4">
        <f t="shared" si="19"/>
        <v>5.0521167920362384E-3</v>
      </c>
      <c r="N170" s="4">
        <f t="shared" si="19"/>
        <v>0.153873492244196</v>
      </c>
      <c r="O170" s="4">
        <f t="shared" si="19"/>
        <v>1.5303707156310573E-3</v>
      </c>
      <c r="P170" s="4">
        <f t="shared" si="19"/>
        <v>4.1414122994026151E-2</v>
      </c>
      <c r="Q170" s="4">
        <f t="shared" si="19"/>
        <v>4.2038598801805742E-3</v>
      </c>
      <c r="R170" s="4">
        <f t="shared" si="19"/>
        <v>5.5471101402170195E-3</v>
      </c>
      <c r="S170" s="4">
        <f t="shared" si="19"/>
        <v>8.1937572543317567E-4</v>
      </c>
    </row>
    <row r="171" spans="1:19" x14ac:dyDescent="0.2">
      <c r="A171">
        <v>163</v>
      </c>
      <c r="B171">
        <f t="shared" si="17"/>
        <v>-2.3800000000000345</v>
      </c>
      <c r="C171">
        <f t="shared" si="15"/>
        <v>148.95999999999972</v>
      </c>
      <c r="D171" s="8">
        <f>EXP(SUMPRODUCT(LN($F171:$S171),AlturaTRI!$C$24:$P$24)+SUMPRODUCT(LN(1-$F171:$S171),1-AlturaTRI!$C$24:$P$24))</f>
        <v>0.11876395399472722</v>
      </c>
      <c r="E171">
        <f t="shared" si="16"/>
        <v>1.0785275157504614E-2</v>
      </c>
      <c r="F171" s="4">
        <f t="shared" ref="F171:S215" si="20">1/(1+EXP(-F$2*($B171-F$3)))</f>
        <v>0.13263558253919139</v>
      </c>
      <c r="G171" s="4">
        <f t="shared" si="19"/>
        <v>1.7331357196728698E-2</v>
      </c>
      <c r="H171" s="4">
        <f t="shared" si="19"/>
        <v>6.5777681886032878E-3</v>
      </c>
      <c r="I171" s="4">
        <f t="shared" si="19"/>
        <v>3.6139166346376969E-2</v>
      </c>
      <c r="J171" s="4">
        <f t="shared" si="19"/>
        <v>1.0247999805642475E-3</v>
      </c>
      <c r="K171" s="4">
        <f t="shared" si="19"/>
        <v>2.8508318564972783E-3</v>
      </c>
      <c r="L171" s="4">
        <f t="shared" si="19"/>
        <v>9.1297422968306097E-4</v>
      </c>
      <c r="M171" s="4">
        <f t="shared" si="19"/>
        <v>5.103925497582127E-3</v>
      </c>
      <c r="N171" s="4">
        <f t="shared" si="19"/>
        <v>0.1553001056905095</v>
      </c>
      <c r="O171" s="4">
        <f t="shared" si="19"/>
        <v>1.5715546556516386E-3</v>
      </c>
      <c r="P171" s="4">
        <f t="shared" si="19"/>
        <v>4.1858343267348178E-2</v>
      </c>
      <c r="Q171" s="4">
        <f t="shared" si="19"/>
        <v>4.290888506186274E-3</v>
      </c>
      <c r="R171" s="4">
        <f t="shared" si="19"/>
        <v>5.6355119647824884E-3</v>
      </c>
      <c r="S171" s="4">
        <f t="shared" si="19"/>
        <v>8.3926317636969633E-4</v>
      </c>
    </row>
    <row r="172" spans="1:19" x14ac:dyDescent="0.2">
      <c r="A172">
        <v>164</v>
      </c>
      <c r="B172">
        <f t="shared" si="17"/>
        <v>-2.3700000000000347</v>
      </c>
      <c r="C172">
        <f t="shared" si="15"/>
        <v>149.03999999999974</v>
      </c>
      <c r="D172" s="8">
        <f>EXP(SUMPRODUCT(LN($F172:$S172),AlturaTRI!$C$24:$P$24)+SUMPRODUCT(LN(1-$F172:$S172),1-AlturaTRI!$C$24:$P$24))</f>
        <v>0.11961336546179104</v>
      </c>
      <c r="E172">
        <f t="shared" si="16"/>
        <v>1.1044491451586204E-2</v>
      </c>
      <c r="F172" s="4">
        <f t="shared" si="20"/>
        <v>0.13317585845140731</v>
      </c>
      <c r="G172" s="4">
        <f t="shared" si="19"/>
        <v>1.7520465476090489E-2</v>
      </c>
      <c r="H172" s="4">
        <f t="shared" si="19"/>
        <v>6.6673211777363069E-3</v>
      </c>
      <c r="I172" s="4">
        <f t="shared" si="19"/>
        <v>3.6449003232352915E-2</v>
      </c>
      <c r="J172" s="4">
        <f t="shared" si="19"/>
        <v>1.0448522413708452E-3</v>
      </c>
      <c r="K172" s="4">
        <f t="shared" si="19"/>
        <v>2.8975737663347366E-3</v>
      </c>
      <c r="L172" s="4">
        <f t="shared" si="19"/>
        <v>9.4177493806352696E-4</v>
      </c>
      <c r="M172" s="4">
        <f t="shared" si="19"/>
        <v>5.1562627403059893E-3</v>
      </c>
      <c r="N172" s="4">
        <f t="shared" si="19"/>
        <v>0.15673749564026068</v>
      </c>
      <c r="O172" s="4">
        <f t="shared" si="19"/>
        <v>1.6138451089064815E-3</v>
      </c>
      <c r="P172" s="4">
        <f t="shared" si="19"/>
        <v>4.2307118084373992E-2</v>
      </c>
      <c r="Q172" s="4">
        <f t="shared" si="19"/>
        <v>4.3797108812869932E-3</v>
      </c>
      <c r="R172" s="4">
        <f t="shared" si="19"/>
        <v>5.7253144989341436E-3</v>
      </c>
      <c r="S172" s="4">
        <f t="shared" si="19"/>
        <v>8.5963290963367257E-4</v>
      </c>
    </row>
    <row r="173" spans="1:19" x14ac:dyDescent="0.2">
      <c r="A173">
        <v>165</v>
      </c>
      <c r="B173">
        <f t="shared" si="17"/>
        <v>-2.360000000000035</v>
      </c>
      <c r="C173">
        <f t="shared" si="15"/>
        <v>149.11999999999972</v>
      </c>
      <c r="D173" s="8">
        <f>EXP(SUMPRODUCT(LN($F173:$S173),AlturaTRI!$C$24:$P$24)+SUMPRODUCT(LN(1-$F173:$S173),1-AlturaTRI!$C$24:$P$24))</f>
        <v>0.12046440412057964</v>
      </c>
      <c r="E173">
        <f t="shared" si="16"/>
        <v>1.1308806884730589E-2</v>
      </c>
      <c r="F173" s="4">
        <f t="shared" si="20"/>
        <v>0.13371799583500268</v>
      </c>
      <c r="G173" s="4">
        <f t="shared" si="19"/>
        <v>1.7711599988505383E-2</v>
      </c>
      <c r="H173" s="4">
        <f t="shared" si="19"/>
        <v>6.7580850914109808E-3</v>
      </c>
      <c r="I173" s="4">
        <f t="shared" si="19"/>
        <v>3.6761395172386697E-2</v>
      </c>
      <c r="J173" s="4">
        <f t="shared" si="19"/>
        <v>1.0652964463453132E-3</v>
      </c>
      <c r="K173" s="4">
        <f t="shared" si="19"/>
        <v>2.9450797876388155E-3</v>
      </c>
      <c r="L173" s="4">
        <f t="shared" si="19"/>
        <v>9.7148331088089154E-4</v>
      </c>
      <c r="M173" s="4">
        <f t="shared" si="19"/>
        <v>5.2091338554355431E-3</v>
      </c>
      <c r="N173" s="4">
        <f t="shared" si="19"/>
        <v>0.15818569805064045</v>
      </c>
      <c r="O173" s="4">
        <f t="shared" si="19"/>
        <v>1.6572717070375564E-3</v>
      </c>
      <c r="P173" s="4">
        <f t="shared" si="19"/>
        <v>4.2760489612110528E-2</v>
      </c>
      <c r="Q173" s="4">
        <f t="shared" si="19"/>
        <v>4.4703636450754373E-3</v>
      </c>
      <c r="R173" s="4">
        <f t="shared" si="19"/>
        <v>5.8165396761195639E-3</v>
      </c>
      <c r="S173" s="4">
        <f t="shared" si="19"/>
        <v>8.8049660045122935E-4</v>
      </c>
    </row>
    <row r="174" spans="1:19" x14ac:dyDescent="0.2">
      <c r="A174">
        <v>166</v>
      </c>
      <c r="B174">
        <f t="shared" si="17"/>
        <v>-2.3500000000000352</v>
      </c>
      <c r="C174">
        <f t="shared" si="15"/>
        <v>149.1999999999997</v>
      </c>
      <c r="D174" s="8">
        <f>EXP(SUMPRODUCT(LN($F174:$S174),AlturaTRI!$C$24:$P$24)+SUMPRODUCT(LN(1-$F174:$S174),1-AlturaTRI!$C$24:$P$24))</f>
        <v>0.12131697019258092</v>
      </c>
      <c r="E174">
        <f t="shared" si="16"/>
        <v>1.1578289995948437E-2</v>
      </c>
      <c r="F174" s="4">
        <f t="shared" si="20"/>
        <v>0.1342619983381709</v>
      </c>
      <c r="G174" s="4">
        <f t="shared" si="19"/>
        <v>1.7904781628756045E-2</v>
      </c>
      <c r="H174" s="4">
        <f t="shared" si="19"/>
        <v>6.8500760762744001E-3</v>
      </c>
      <c r="I174" s="4">
        <f t="shared" si="19"/>
        <v>3.7076361493370298E-2</v>
      </c>
      <c r="J174" s="4">
        <f t="shared" si="19"/>
        <v>1.086140239947258E-3</v>
      </c>
      <c r="K174" s="4">
        <f t="shared" si="19"/>
        <v>2.9933623368672978E-3</v>
      </c>
      <c r="L174" s="4">
        <f t="shared" si="19"/>
        <v>1.0021278968852902E-3</v>
      </c>
      <c r="M174" s="4">
        <f t="shared" si="19"/>
        <v>5.262544230884336E-3</v>
      </c>
      <c r="N174" s="4">
        <f t="shared" si="19"/>
        <v>0.15964474812373641</v>
      </c>
      <c r="O174" s="4">
        <f t="shared" si="19"/>
        <v>1.7018648698729664E-3</v>
      </c>
      <c r="P174" s="4">
        <f t="shared" si="19"/>
        <v>4.3218500310262649E-2</v>
      </c>
      <c r="Q174" s="4">
        <f t="shared" si="19"/>
        <v>4.5628841716958135E-3</v>
      </c>
      <c r="R174" s="4">
        <f t="shared" si="19"/>
        <v>5.9092097648714486E-3</v>
      </c>
      <c r="S174" s="4">
        <f t="shared" si="19"/>
        <v>9.0186620568331378E-4</v>
      </c>
    </row>
    <row r="175" spans="1:19" x14ac:dyDescent="0.2">
      <c r="A175">
        <v>167</v>
      </c>
      <c r="B175">
        <f t="shared" si="17"/>
        <v>-2.3400000000000354</v>
      </c>
      <c r="C175">
        <f t="shared" si="15"/>
        <v>149.27999999999972</v>
      </c>
      <c r="D175" s="8">
        <f>EXP(SUMPRODUCT(LN($F175:$S175),AlturaTRI!$C$24:$P$24)+SUMPRODUCT(LN(1-$F175:$S175),1-AlturaTRI!$C$24:$P$24))</f>
        <v>0.12217096138188978</v>
      </c>
      <c r="E175">
        <f t="shared" si="16"/>
        <v>1.185300939231766E-2</v>
      </c>
      <c r="F175" s="4">
        <f t="shared" si="20"/>
        <v>0.13480786959311564</v>
      </c>
      <c r="G175" s="4">
        <f t="shared" si="19"/>
        <v>1.8100031489208364E-2</v>
      </c>
      <c r="H175" s="4">
        <f t="shared" si="19"/>
        <v>6.9433104880457543E-3</v>
      </c>
      <c r="I175" s="4">
        <f t="shared" si="19"/>
        <v>3.7393921638368202E-2</v>
      </c>
      <c r="J175" s="4">
        <f t="shared" si="19"/>
        <v>1.1073914150801542E-3</v>
      </c>
      <c r="K175" s="4">
        <f t="shared" si="19"/>
        <v>3.0424340297664863E-3</v>
      </c>
      <c r="L175" s="4">
        <f t="shared" si="19"/>
        <v>1.0337381391423931E-3</v>
      </c>
      <c r="M175" s="4">
        <f t="shared" si="19"/>
        <v>5.3164993077478477E-3</v>
      </c>
      <c r="N175" s="4">
        <f t="shared" si="19"/>
        <v>0.16111468028868592</v>
      </c>
      <c r="O175" s="4">
        <f t="shared" si="19"/>
        <v>1.7476558261014955E-3</v>
      </c>
      <c r="P175" s="4">
        <f t="shared" si="19"/>
        <v>4.3681192931074649E-2</v>
      </c>
      <c r="Q175" s="4">
        <f t="shared" si="19"/>
        <v>4.6573105839894276E-3</v>
      </c>
      <c r="R175" s="4">
        <f t="shared" si="19"/>
        <v>6.0033473736573551E-3</v>
      </c>
      <c r="S175" s="4">
        <f t="shared" si="19"/>
        <v>9.2375397057015357E-4</v>
      </c>
    </row>
    <row r="176" spans="1:19" x14ac:dyDescent="0.2">
      <c r="A176">
        <v>168</v>
      </c>
      <c r="B176">
        <f t="shared" si="17"/>
        <v>-2.3300000000000356</v>
      </c>
      <c r="C176">
        <f t="shared" si="15"/>
        <v>149.35999999999973</v>
      </c>
      <c r="D176" s="8">
        <f>EXP(SUMPRODUCT(LN($F176:$S176),AlturaTRI!$C$24:$P$24)+SUMPRODUCT(LN(1-$F176:$S176),1-AlturaTRI!$C$24:$P$24))</f>
        <v>0.1230262728414178</v>
      </c>
      <c r="E176">
        <f t="shared" si="16"/>
        <v>1.2133033722838929E-2</v>
      </c>
      <c r="F176" s="4">
        <f t="shared" si="20"/>
        <v>0.13535561321582329</v>
      </c>
      <c r="G176" s="4">
        <f t="shared" si="19"/>
        <v>1.8297370861283239E-2</v>
      </c>
      <c r="H176" s="4">
        <f t="shared" si="19"/>
        <v>7.0378048940521404E-3</v>
      </c>
      <c r="I176" s="4">
        <f t="shared" si="19"/>
        <v>3.7714095166782292E-2</v>
      </c>
      <c r="J176" s="4">
        <f t="shared" si="19"/>
        <v>1.1290579159480816E-3</v>
      </c>
      <c r="K176" s="4">
        <f t="shared" si="19"/>
        <v>3.0923076844879714E-3</v>
      </c>
      <c r="L176" s="4">
        <f t="shared" si="19"/>
        <v>1.0663444028161063E-3</v>
      </c>
      <c r="M176" s="4">
        <f t="shared" si="19"/>
        <v>5.371004580803777E-3</v>
      </c>
      <c r="N176" s="4">
        <f t="shared" si="19"/>
        <v>0.16259552818373554</v>
      </c>
      <c r="O176" s="4">
        <f t="shared" si="19"/>
        <v>1.7946766344735499E-3</v>
      </c>
      <c r="P176" s="4">
        <f t="shared" si="19"/>
        <v>4.4148610519111106E-2</v>
      </c>
      <c r="Q176" s="4">
        <f t="shared" si="19"/>
        <v>4.7536817678881108E-3</v>
      </c>
      <c r="R176" s="4">
        <f t="shared" si="19"/>
        <v>6.0989754557908638E-3</v>
      </c>
      <c r="S176" s="4">
        <f t="shared" si="19"/>
        <v>9.4617243563480428E-4</v>
      </c>
    </row>
    <row r="177" spans="1:19" x14ac:dyDescent="0.2">
      <c r="A177">
        <v>169</v>
      </c>
      <c r="B177">
        <f t="shared" si="17"/>
        <v>-2.3200000000000358</v>
      </c>
      <c r="C177">
        <f t="shared" si="15"/>
        <v>149.43999999999971</v>
      </c>
      <c r="D177" s="8">
        <f>EXP(SUMPRODUCT(LN($F177:$S177),AlturaTRI!$C$24:$P$24)+SUMPRODUCT(LN(1-$F177:$S177),1-AlturaTRI!$C$24:$P$24))</f>
        <v>0.12388279713908674</v>
      </c>
      <c r="E177">
        <f t="shared" si="16"/>
        <v>1.241843165164834E-2</v>
      </c>
      <c r="F177" s="4">
        <f t="shared" si="20"/>
        <v>0.13590523280583452</v>
      </c>
      <c r="G177" s="4">
        <f t="shared" si="19"/>
        <v>1.8496821236929993E-2</v>
      </c>
      <c r="H177" s="4">
        <f t="shared" si="19"/>
        <v>7.1335760757903644E-3</v>
      </c>
      <c r="I177" s="4">
        <f t="shared" si="19"/>
        <v>3.8036901754505824E-2</v>
      </c>
      <c r="J177" s="4">
        <f t="shared" si="19"/>
        <v>1.1511478409664017E-3</v>
      </c>
      <c r="K177" s="4">
        <f t="shared" si="19"/>
        <v>3.1429963247514596E-3</v>
      </c>
      <c r="L177" s="4">
        <f t="shared" si="19"/>
        <v>1.099978003799426E-3</v>
      </c>
      <c r="M177" s="4">
        <f t="shared" si="19"/>
        <v>5.4260655990164769E-3</v>
      </c>
      <c r="N177" s="4">
        <f t="shared" si="19"/>
        <v>0.16408732463821282</v>
      </c>
      <c r="O177" s="4">
        <f t="shared" si="19"/>
        <v>1.842960205541012E-3</v>
      </c>
      <c r="P177" s="4">
        <f t="shared" si="19"/>
        <v>4.4620796410975369E-2</v>
      </c>
      <c r="Q177" s="4">
        <f t="shared" si="19"/>
        <v>4.8520373870588242E-3</v>
      </c>
      <c r="R177" s="4">
        <f t="shared" si="19"/>
        <v>6.1961173144046275E-3</v>
      </c>
      <c r="S177" s="4">
        <f t="shared" si="19"/>
        <v>9.6913444374940893E-4</v>
      </c>
    </row>
    <row r="178" spans="1:19" x14ac:dyDescent="0.2">
      <c r="A178">
        <v>170</v>
      </c>
      <c r="B178">
        <f t="shared" si="17"/>
        <v>-2.310000000000036</v>
      </c>
      <c r="C178">
        <f t="shared" si="15"/>
        <v>149.5199999999997</v>
      </c>
      <c r="D178" s="8">
        <f>EXP(SUMPRODUCT(LN($F178:$S178),AlturaTRI!$C$24:$P$24)+SUMPRODUCT(LN(1-$F178:$S178),1-AlturaTRI!$C$24:$P$24))</f>
        <v>0.12474042422402268</v>
      </c>
      <c r="E178">
        <f t="shared" si="16"/>
        <v>1.2709271830588264E-2</v>
      </c>
      <c r="F178" s="4">
        <f t="shared" si="20"/>
        <v>0.13645673194601493</v>
      </c>
      <c r="G178" s="4">
        <f t="shared" si="19"/>
        <v>1.8698404310101273E-2</v>
      </c>
      <c r="H178" s="4">
        <f t="shared" si="19"/>
        <v>7.2306410315148353E-3</v>
      </c>
      <c r="I178" s="4">
        <f t="shared" si="19"/>
        <v>3.8362361194066212E-2</v>
      </c>
      <c r="J178" s="4">
        <f t="shared" si="19"/>
        <v>1.1736694457273788E-3</v>
      </c>
      <c r="K178" s="4">
        <f t="shared" si="19"/>
        <v>3.1945131830541677E-3</v>
      </c>
      <c r="L178" s="4">
        <f t="shared" si="19"/>
        <v>1.1346712382183843E-3</v>
      </c>
      <c r="M178" s="4">
        <f t="shared" si="19"/>
        <v>5.4816879660456487E-3</v>
      </c>
      <c r="N178" s="4">
        <f t="shared" si="19"/>
        <v>0.16559010165441521</v>
      </c>
      <c r="O178" s="4">
        <f t="shared" si="19"/>
        <v>1.8925403239487858E-3</v>
      </c>
      <c r="P178" s="4">
        <f t="shared" si="19"/>
        <v>4.5097794234964336E-2</v>
      </c>
      <c r="Q178" s="4">
        <f t="shared" si="19"/>
        <v>4.9524178978026948E-3</v>
      </c>
      <c r="R178" s="4">
        <f t="shared" si="19"/>
        <v>6.2947966074857944E-3</v>
      </c>
      <c r="S178" s="4">
        <f t="shared" si="19"/>
        <v>9.9265314736789742E-4</v>
      </c>
    </row>
    <row r="179" spans="1:19" x14ac:dyDescent="0.2">
      <c r="A179">
        <v>171</v>
      </c>
      <c r="B179">
        <f t="shared" si="17"/>
        <v>-2.3000000000000362</v>
      </c>
      <c r="C179">
        <f t="shared" si="15"/>
        <v>149.59999999999971</v>
      </c>
      <c r="D179" s="8">
        <f>EXP(SUMPRODUCT(LN($F179:$S179),AlturaTRI!$C$24:$P$24)+SUMPRODUCT(LN(1-$F179:$S179),1-AlturaTRI!$C$24:$P$24))</f>
        <v>0.12559904139276667</v>
      </c>
      <c r="E179">
        <f t="shared" si="16"/>
        <v>1.3005622871137776E-2</v>
      </c>
      <c r="F179" s="4">
        <f t="shared" si="20"/>
        <v>0.13701011420232473</v>
      </c>
      <c r="G179" s="4">
        <f t="shared" si="19"/>
        <v>1.8902141978229176E-2</v>
      </c>
      <c r="H179" s="4">
        <f t="shared" si="19"/>
        <v>7.3290169788517009E-3</v>
      </c>
      <c r="I179" s="4">
        <f t="shared" si="19"/>
        <v>3.8690493394756435E-2</v>
      </c>
      <c r="J179" s="4">
        <f t="shared" si="19"/>
        <v>1.1966311460217161E-3</v>
      </c>
      <c r="K179" s="4">
        <f t="shared" si="19"/>
        <v>3.2468717039274568E-3</v>
      </c>
      <c r="L179" s="4">
        <f t="shared" ref="G179:S198" si="21">1/(1+EXP(-L$2*($B179-L$3)))</f>
        <v>1.1704574128346941E-3</v>
      </c>
      <c r="M179" s="4">
        <f t="shared" si="21"/>
        <v>5.5378773407592586E-3</v>
      </c>
      <c r="N179" s="4">
        <f t="shared" si="21"/>
        <v>0.16710389038942217</v>
      </c>
      <c r="O179" s="4">
        <f t="shared" si="21"/>
        <v>1.9434516712910433E-3</v>
      </c>
      <c r="P179" s="4">
        <f t="shared" si="21"/>
        <v>4.5579647910658036E-2</v>
      </c>
      <c r="Q179" s="4">
        <f t="shared" si="21"/>
        <v>5.0548645642116939E-3</v>
      </c>
      <c r="R179" s="4">
        <f t="shared" si="21"/>
        <v>6.3950373529742602E-3</v>
      </c>
      <c r="S179" s="4">
        <f t="shared" si="21"/>
        <v>1.0167420159289051E-3</v>
      </c>
    </row>
    <row r="180" spans="1:19" x14ac:dyDescent="0.2">
      <c r="A180">
        <v>172</v>
      </c>
      <c r="B180">
        <f t="shared" si="17"/>
        <v>-2.2900000000000365</v>
      </c>
      <c r="C180">
        <f t="shared" si="15"/>
        <v>149.67999999999972</v>
      </c>
      <c r="D180" s="8">
        <f>EXP(SUMPRODUCT(LN($F180:$S180),AlturaTRI!$C$24:$P$24)+SUMPRODUCT(LN(1-$F180:$S180),1-AlturaTRI!$C$24:$P$24))</f>
        <v>0.12645853325551987</v>
      </c>
      <c r="E180">
        <f t="shared" si="16"/>
        <v>1.3307553315704799E-2</v>
      </c>
      <c r="F180" s="4">
        <f t="shared" si="20"/>
        <v>0.13756538312358715</v>
      </c>
      <c r="G180" s="4">
        <f t="shared" si="21"/>
        <v>1.9108056343702318E-2</v>
      </c>
      <c r="H180" s="4">
        <f t="shared" si="21"/>
        <v>7.4287213574393126E-3</v>
      </c>
      <c r="I180" s="4">
        <f t="shared" si="21"/>
        <v>3.9021318382754772E-2</v>
      </c>
      <c r="J180" s="4">
        <f t="shared" si="21"/>
        <v>1.2200415209170387E-3</v>
      </c>
      <c r="K180" s="4">
        <f t="shared" si="21"/>
        <v>3.3000855472412409E-3</v>
      </c>
      <c r="L180" s="4">
        <f t="shared" si="21"/>
        <v>1.207370876373359E-3</v>
      </c>
      <c r="M180" s="4">
        <f t="shared" si="21"/>
        <v>5.5946394377507118E-3</v>
      </c>
      <c r="N180" s="4">
        <f t="shared" si="21"/>
        <v>0.16862872113683583</v>
      </c>
      <c r="O180" s="4">
        <f t="shared" si="21"/>
        <v>1.9957298495454682E-3</v>
      </c>
      <c r="P180" s="4">
        <f t="shared" si="21"/>
        <v>4.6066401648442258E-2</v>
      </c>
      <c r="Q180" s="4">
        <f t="shared" si="21"/>
        <v>5.1594194735862962E-3</v>
      </c>
      <c r="R180" s="4">
        <f t="shared" si="21"/>
        <v>6.4968639339242212E-3</v>
      </c>
      <c r="S180" s="4">
        <f t="shared" si="21"/>
        <v>1.0414148434327683E-3</v>
      </c>
    </row>
    <row r="181" spans="1:19" x14ac:dyDescent="0.2">
      <c r="A181">
        <v>173</v>
      </c>
      <c r="B181">
        <f t="shared" si="17"/>
        <v>-2.2800000000000367</v>
      </c>
      <c r="C181">
        <f t="shared" si="15"/>
        <v>149.75999999999971</v>
      </c>
      <c r="D181" s="8">
        <f>EXP(SUMPRODUCT(LN($F181:$S181),AlturaTRI!$C$24:$P$24)+SUMPRODUCT(LN(1-$F181:$S181),1-AlturaTRI!$C$24:$P$24))</f>
        <v>0.12731878170244007</v>
      </c>
      <c r="E181">
        <f t="shared" si="16"/>
        <v>1.3615131608282214E-2</v>
      </c>
      <c r="F181" s="4">
        <f t="shared" si="20"/>
        <v>0.13812254224125622</v>
      </c>
      <c r="G181" s="4">
        <f t="shared" si="21"/>
        <v>1.9316169715343497E-2</v>
      </c>
      <c r="H181" s="4">
        <f t="shared" si="21"/>
        <v>7.5297718315951783E-3</v>
      </c>
      <c r="I181" s="4">
        <f t="shared" si="21"/>
        <v>3.9354856301232664E-2</v>
      </c>
      <c r="J181" s="4">
        <f t="shared" si="21"/>
        <v>1.2439093158943338E-3</v>
      </c>
      <c r="K181" s="4">
        <f t="shared" si="21"/>
        <v>3.3541685915567795E-3</v>
      </c>
      <c r="L181" s="4">
        <f t="shared" si="21"/>
        <v>1.2454470518022381E-3</v>
      </c>
      <c r="M181" s="4">
        <f t="shared" si="21"/>
        <v>5.6519800278603148E-3</v>
      </c>
      <c r="N181" s="4">
        <f t="shared" si="21"/>
        <v>0.1701646233084568</v>
      </c>
      <c r="O181" s="4">
        <f t="shared" si="21"/>
        <v>2.0494114050990074E-3</v>
      </c>
      <c r="P181" s="4">
        <f t="shared" si="21"/>
        <v>4.6558099948963094E-2</v>
      </c>
      <c r="Q181" s="4">
        <f t="shared" si="21"/>
        <v>5.2661255521173154E-3</v>
      </c>
      <c r="R181" s="4">
        <f t="shared" si="21"/>
        <v>6.6003011037294593E-3</v>
      </c>
      <c r="S181" s="4">
        <f t="shared" si="21"/>
        <v>1.0666857561965654E-3</v>
      </c>
    </row>
    <row r="182" spans="1:19" x14ac:dyDescent="0.2">
      <c r="A182">
        <v>174</v>
      </c>
      <c r="B182">
        <f t="shared" si="17"/>
        <v>-2.2700000000000369</v>
      </c>
      <c r="C182">
        <f t="shared" si="15"/>
        <v>149.83999999999969</v>
      </c>
      <c r="D182" s="8">
        <f>EXP(SUMPRODUCT(LN($F182:$S182),AlturaTRI!$C$24:$P$24)+SUMPRODUCT(LN(1-$F182:$S182),1-AlturaTRI!$C$24:$P$24))</f>
        <v>0.12817966587001023</v>
      </c>
      <c r="E182">
        <f t="shared" si="16"/>
        <v>1.392842606447117E-2</v>
      </c>
      <c r="F182" s="4">
        <f t="shared" si="20"/>
        <v>0.13868159506918348</v>
      </c>
      <c r="G182" s="4">
        <f t="shared" si="21"/>
        <v>1.9526504609887769E-2</v>
      </c>
      <c r="H182" s="4">
        <f t="shared" si="21"/>
        <v>7.6321862930094709E-3</v>
      </c>
      <c r="I182" s="4">
        <f t="shared" si="21"/>
        <v>3.9691127410450382E-2</v>
      </c>
      <c r="J182" s="4">
        <f t="shared" si="21"/>
        <v>1.2682434460433974E-3</v>
      </c>
      <c r="K182" s="4">
        <f t="shared" si="21"/>
        <v>3.4091349375285078E-3</v>
      </c>
      <c r="L182" s="4">
        <f t="shared" si="21"/>
        <v>1.2847224695912648E-3</v>
      </c>
      <c r="M182" s="4">
        <f t="shared" si="21"/>
        <v>5.7099049387010683E-3</v>
      </c>
      <c r="N182" s="4">
        <f t="shared" si="21"/>
        <v>0.17171162541590054</v>
      </c>
      <c r="O182" s="4">
        <f t="shared" si="21"/>
        <v>2.1045338533789261E-3</v>
      </c>
      <c r="P182" s="4">
        <f t="shared" si="21"/>
        <v>4.7054787602511312E-2</v>
      </c>
      <c r="Q182" s="4">
        <f t="shared" si="21"/>
        <v>5.3750265808350916E-3</v>
      </c>
      <c r="R182" s="4">
        <f t="shared" si="21"/>
        <v>6.7053739914128109E-3</v>
      </c>
      <c r="S182" s="4">
        <f t="shared" si="21"/>
        <v>1.0925692207912215E-3</v>
      </c>
    </row>
    <row r="183" spans="1:19" x14ac:dyDescent="0.2">
      <c r="A183">
        <v>175</v>
      </c>
      <c r="B183">
        <f t="shared" si="17"/>
        <v>-2.2600000000000371</v>
      </c>
      <c r="C183">
        <f t="shared" si="15"/>
        <v>149.9199999999997</v>
      </c>
      <c r="D183" s="8">
        <f>EXP(SUMPRODUCT(LN($F183:$S183),AlturaTRI!$C$24:$P$24)+SUMPRODUCT(LN(1-$F183:$S183),1-AlturaTRI!$C$24:$P$24))</f>
        <v>0.12904106210749641</v>
      </c>
      <c r="E183">
        <f t="shared" si="16"/>
        <v>1.424750484087489E-2</v>
      </c>
      <c r="F183" s="4">
        <f t="shared" si="20"/>
        <v>0.13924254510338357</v>
      </c>
      <c r="G183" s="4">
        <f t="shared" si="21"/>
        <v>1.9739083753460545E-2</v>
      </c>
      <c r="H183" s="4">
        <f t="shared" si="21"/>
        <v>7.7359828634652105E-3</v>
      </c>
      <c r="I183" s="4">
        <f t="shared" si="21"/>
        <v>4.0030152087840234E-2</v>
      </c>
      <c r="J183" s="4">
        <f t="shared" si="21"/>
        <v>1.2930529993183601E-3</v>
      </c>
      <c r="K183" s="4">
        <f t="shared" si="21"/>
        <v>3.4649989113554251E-3</v>
      </c>
      <c r="L183" s="4">
        <f t="shared" si="21"/>
        <v>1.3252348019797198E-3</v>
      </c>
      <c r="M183" s="4">
        <f t="shared" si="21"/>
        <v>5.7684200551887492E-3</v>
      </c>
      <c r="N183" s="4">
        <f t="shared" si="21"/>
        <v>0.17326975505216116</v>
      </c>
      <c r="O183" s="4">
        <f t="shared" si="21"/>
        <v>2.1611357041032044E-3</v>
      </c>
      <c r="P183" s="4">
        <f t="shared" si="21"/>
        <v>4.7556509688335441E-2</v>
      </c>
      <c r="Q183" s="4">
        <f t="shared" si="21"/>
        <v>5.486167211829312E-3</v>
      </c>
      <c r="R183" s="4">
        <f t="shared" si="21"/>
        <v>6.8121081069802518E-3</v>
      </c>
      <c r="S183" s="4">
        <f t="shared" si="21"/>
        <v>1.1190800521647883E-3</v>
      </c>
    </row>
    <row r="184" spans="1:19" x14ac:dyDescent="0.2">
      <c r="A184">
        <v>176</v>
      </c>
      <c r="B184">
        <f t="shared" si="17"/>
        <v>-2.2500000000000373</v>
      </c>
      <c r="C184">
        <f t="shared" si="15"/>
        <v>149.99999999999972</v>
      </c>
      <c r="D184" s="8">
        <f>EXP(SUMPRODUCT(LN($F184:$S184),AlturaTRI!$C$24:$P$24)+SUMPRODUCT(LN(1-$F184:$S184),1-AlturaTRI!$C$24:$P$24))</f>
        <v>0.12990284394351753</v>
      </c>
      <c r="E184">
        <f t="shared" si="16"/>
        <v>1.4572435903867056E-2</v>
      </c>
      <c r="F184" s="4">
        <f t="shared" si="20"/>
        <v>0.13980539582179913</v>
      </c>
      <c r="G184" s="4">
        <f t="shared" si="21"/>
        <v>1.9953930083055477E-2</v>
      </c>
      <c r="H184" s="4">
        <f t="shared" si="21"/>
        <v>7.8411798975852338E-3</v>
      </c>
      <c r="I184" s="4">
        <f t="shared" si="21"/>
        <v>4.037195082807718E-2</v>
      </c>
      <c r="J184" s="4">
        <f t="shared" si="21"/>
        <v>1.3183472398543424E-3</v>
      </c>
      <c r="K184" s="4">
        <f t="shared" si="21"/>
        <v>3.5217750682827505E-3</v>
      </c>
      <c r="L184" s="4">
        <f t="shared" si="21"/>
        <v>1.3670228982807194E-3</v>
      </c>
      <c r="M184" s="4">
        <f t="shared" si="21"/>
        <v>5.8275313200763868E-3</v>
      </c>
      <c r="N184" s="4">
        <f t="shared" si="21"/>
        <v>0.1748390388731286</v>
      </c>
      <c r="O184" s="4">
        <f t="shared" si="21"/>
        <v>2.2192564871645693E-3</v>
      </c>
      <c r="P184" s="4">
        <f t="shared" si="21"/>
        <v>4.8063311573881447E-2</v>
      </c>
      <c r="Q184" s="4">
        <f t="shared" si="21"/>
        <v>5.5995929847425631E-3</v>
      </c>
      <c r="R184" s="4">
        <f t="shared" si="21"/>
        <v>6.9205293468399846E-3</v>
      </c>
      <c r="S184" s="4">
        <f t="shared" si="21"/>
        <v>1.1462334219561098E-3</v>
      </c>
    </row>
    <row r="185" spans="1:19" x14ac:dyDescent="0.2">
      <c r="A185">
        <v>177</v>
      </c>
      <c r="B185">
        <f t="shared" si="17"/>
        <v>-2.2400000000000375</v>
      </c>
      <c r="C185">
        <f t="shared" si="15"/>
        <v>150.0799999999997</v>
      </c>
      <c r="D185" s="8">
        <f>EXP(SUMPRODUCT(LN($F185:$S185),AlturaTRI!$C$24:$P$24)+SUMPRODUCT(LN(1-$F185:$S185),1-AlturaTRI!$C$24:$P$24))</f>
        <v>0.13076488205274642</v>
      </c>
      <c r="E185">
        <f t="shared" si="16"/>
        <v>1.4903286997739447E-2</v>
      </c>
      <c r="F185" s="4">
        <f t="shared" si="20"/>
        <v>0.14037015068406444</v>
      </c>
      <c r="G185" s="4">
        <f t="shared" si="21"/>
        <v>2.0171066748011748E-2</v>
      </c>
      <c r="H185" s="4">
        <f t="shared" si="21"/>
        <v>7.9477959856060383E-3</v>
      </c>
      <c r="I185" s="4">
        <f t="shared" si="21"/>
        <v>4.07165442431364E-2</v>
      </c>
      <c r="J185" s="4">
        <f t="shared" si="21"/>
        <v>1.3441356113463707E-3</v>
      </c>
      <c r="K185" s="4">
        <f t="shared" si="21"/>
        <v>3.5794781961543619E-3</v>
      </c>
      <c r="L185" s="4">
        <f t="shared" si="21"/>
        <v>1.410126821252836E-3</v>
      </c>
      <c r="M185" s="4">
        <f t="shared" si="21"/>
        <v>5.887244734493112E-3</v>
      </c>
      <c r="N185" s="4">
        <f t="shared" si="21"/>
        <v>0.17641950257906672</v>
      </c>
      <c r="O185" s="4">
        <f t="shared" si="21"/>
        <v>2.2789367791627266E-3</v>
      </c>
      <c r="P185" s="4">
        <f t="shared" si="21"/>
        <v>4.8575238913958006E-2</v>
      </c>
      <c r="Q185" s="4">
        <f t="shared" si="21"/>
        <v>5.7153503435407966E-3</v>
      </c>
      <c r="R185" s="4">
        <f t="shared" si="21"/>
        <v>7.0306639992869938E-3</v>
      </c>
      <c r="S185" s="4">
        <f t="shared" si="21"/>
        <v>1.1740448670031552E-3</v>
      </c>
    </row>
    <row r="186" spans="1:19" x14ac:dyDescent="0.2">
      <c r="A186">
        <v>178</v>
      </c>
      <c r="B186">
        <f t="shared" si="17"/>
        <v>-2.2300000000000377</v>
      </c>
      <c r="C186">
        <f t="shared" si="15"/>
        <v>150.15999999999968</v>
      </c>
      <c r="D186" s="8">
        <f>EXP(SUMPRODUCT(LN($F186:$S186),AlturaTRI!$C$24:$P$24)+SUMPRODUCT(LN(1-$F186:$S186),1-AlturaTRI!$C$24:$P$24))</f>
        <v>0.13162704422276467</v>
      </c>
      <c r="E186">
        <f t="shared" si="16"/>
        <v>1.5240125612233724E-2</v>
      </c>
      <c r="F186" s="4">
        <f t="shared" si="20"/>
        <v>0.14093681313126849</v>
      </c>
      <c r="G186" s="4">
        <f t="shared" si="21"/>
        <v>2.0390517111490501E-2</v>
      </c>
      <c r="H186" s="4">
        <f t="shared" si="21"/>
        <v>8.0558499561785638E-3</v>
      </c>
      <c r="I186" s="4">
        <f t="shared" si="21"/>
        <v>4.1063953062337698E-2</v>
      </c>
      <c r="J186" s="4">
        <f t="shared" si="21"/>
        <v>1.3704277404916266E-3</v>
      </c>
      <c r="K186" s="4">
        <f t="shared" si="21"/>
        <v>3.6381233190167371E-3</v>
      </c>
      <c r="L186" s="4">
        <f t="shared" si="21"/>
        <v>1.4545878845695006E-3</v>
      </c>
      <c r="M186" s="4">
        <f t="shared" si="21"/>
        <v>5.9475663584873861E-3</v>
      </c>
      <c r="N186" s="4">
        <f t="shared" si="21"/>
        <v>0.17801117089605772</v>
      </c>
      <c r="O186" s="4">
        <f t="shared" si="21"/>
        <v>2.3402182305995952E-3</v>
      </c>
      <c r="P186" s="4">
        <f t="shared" si="21"/>
        <v>4.9092337649825166E-2</v>
      </c>
      <c r="Q186" s="4">
        <f t="shared" si="21"/>
        <v>5.8334866535637506E-3</v>
      </c>
      <c r="R186" s="4">
        <f t="shared" si="21"/>
        <v>7.1425387500533913E-3</v>
      </c>
      <c r="S186" s="4">
        <f t="shared" si="21"/>
        <v>1.202530298050383E-3</v>
      </c>
    </row>
    <row r="187" spans="1:19" x14ac:dyDescent="0.2">
      <c r="A187">
        <v>179</v>
      </c>
      <c r="B187">
        <f t="shared" si="17"/>
        <v>-2.2200000000000379</v>
      </c>
      <c r="C187">
        <f t="shared" si="15"/>
        <v>150.2399999999997</v>
      </c>
      <c r="D187" s="8">
        <f>EXP(SUMPRODUCT(LN($F187:$S187),AlturaTRI!$C$24:$P$24)+SUMPRODUCT(LN(1-$F187:$S187),1-AlturaTRI!$C$24:$P$24))</f>
        <v>0.13248919532109554</v>
      </c>
      <c r="E187">
        <f t="shared" si="16"/>
        <v>1.5583018949463255E-2</v>
      </c>
      <c r="F187" s="4">
        <f t="shared" si="20"/>
        <v>0.14150538658571687</v>
      </c>
      <c r="G187" s="4">
        <f t="shared" si="21"/>
        <v>2.0612304751950038E-2</v>
      </c>
      <c r="H187" s="4">
        <f t="shared" si="21"/>
        <v>8.1653608791960441E-3</v>
      </c>
      <c r="I187" s="4">
        <f t="shared" si="21"/>
        <v>4.141419813237638E-2</v>
      </c>
      <c r="J187" s="4">
        <f t="shared" si="21"/>
        <v>1.3972334404962002E-3</v>
      </c>
      <c r="K187" s="4">
        <f t="shared" si="21"/>
        <v>3.6977257007749153E-3</v>
      </c>
      <c r="L187" s="4">
        <f t="shared" si="21"/>
        <v>1.5004486914176466E-3</v>
      </c>
      <c r="M187" s="4">
        <f t="shared" si="21"/>
        <v>6.0085023115746964E-3</v>
      </c>
      <c r="N187" s="4">
        <f t="shared" si="21"/>
        <v>0.17961406755742151</v>
      </c>
      <c r="O187" s="4">
        <f t="shared" si="21"/>
        <v>2.4031435937526342E-3</v>
      </c>
      <c r="P187" s="4">
        <f t="shared" si="21"/>
        <v>4.9614654008204903E-2</v>
      </c>
      <c r="Q187" s="4">
        <f t="shared" si="21"/>
        <v>5.9540502188584633E-3</v>
      </c>
      <c r="R187" s="4">
        <f t="shared" si="21"/>
        <v>7.2561806879249948E-3</v>
      </c>
      <c r="S187" s="4">
        <f t="shared" si="21"/>
        <v>1.2317060086596155E-3</v>
      </c>
    </row>
    <row r="188" spans="1:19" x14ac:dyDescent="0.2">
      <c r="A188">
        <v>180</v>
      </c>
      <c r="B188">
        <f t="shared" si="17"/>
        <v>-2.2100000000000382</v>
      </c>
      <c r="C188">
        <f t="shared" si="15"/>
        <v>150.31999999999971</v>
      </c>
      <c r="D188" s="8">
        <f>EXP(SUMPRODUCT(LN($F188:$S188),AlturaTRI!$C$24:$P$24)+SUMPRODUCT(LN(1-$F188:$S188),1-AlturaTRI!$C$24:$P$24))</f>
        <v>0.13335119726243594</v>
      </c>
      <c r="E188">
        <f t="shared" si="16"/>
        <v>1.5932033890230981E-2</v>
      </c>
      <c r="F188" s="4">
        <f t="shared" si="20"/>
        <v>0.14207587445069272</v>
      </c>
      <c r="G188" s="4">
        <f t="shared" si="21"/>
        <v>2.0836453464619459E-2</v>
      </c>
      <c r="H188" s="4">
        <f t="shared" si="21"/>
        <v>8.2763480686489609E-3</v>
      </c>
      <c r="I188" s="4">
        <f t="shared" si="21"/>
        <v>4.1767300417340364E-2</v>
      </c>
      <c r="J188" s="4">
        <f t="shared" si="21"/>
        <v>1.4245627146474559E-3</v>
      </c>
      <c r="K188" s="4">
        <f t="shared" si="21"/>
        <v>3.7583008489012045E-3</v>
      </c>
      <c r="L188" s="4">
        <f t="shared" si="21"/>
        <v>1.5477531742578406E-3</v>
      </c>
      <c r="M188" s="4">
        <f t="shared" si="21"/>
        <v>6.0700587732896421E-3</v>
      </c>
      <c r="N188" s="4">
        <f t="shared" si="21"/>
        <v>0.18122821528511576</v>
      </c>
      <c r="O188" s="4">
        <f t="shared" si="21"/>
        <v>2.4677567512415587E-3</v>
      </c>
      <c r="P188" s="4">
        <f t="shared" si="21"/>
        <v>5.0142234500212067E-2</v>
      </c>
      <c r="Q188" s="4">
        <f t="shared" si="21"/>
        <v>6.0770902997988666E-3</v>
      </c>
      <c r="R188" s="4">
        <f t="shared" si="21"/>
        <v>7.3716173104244618E-3</v>
      </c>
      <c r="S188" s="4">
        <f t="shared" si="21"/>
        <v>1.2615886843289671E-3</v>
      </c>
    </row>
    <row r="189" spans="1:19" x14ac:dyDescent="0.2">
      <c r="A189">
        <v>181</v>
      </c>
      <c r="B189">
        <f t="shared" si="17"/>
        <v>-2.2000000000000384</v>
      </c>
      <c r="C189">
        <f t="shared" si="15"/>
        <v>150.39999999999969</v>
      </c>
      <c r="D189" s="8">
        <f>EXP(SUMPRODUCT(LN($F189:$S189),AlturaTRI!$C$24:$P$24)+SUMPRODUCT(LN(1-$F189:$S189),1-AlturaTRI!$C$24:$P$24))</f>
        <v>0.13421290897611515</v>
      </c>
      <c r="E189">
        <f t="shared" si="16"/>
        <v>1.6287236959750283E-2</v>
      </c>
      <c r="F189" s="4">
        <f t="shared" si="20"/>
        <v>0.14264828011021691</v>
      </c>
      <c r="G189" s="4">
        <f t="shared" si="21"/>
        <v>2.1062987262970401E-2</v>
      </c>
      <c r="H189" s="4">
        <f t="shared" si="21"/>
        <v>8.388831085507191E-3</v>
      </c>
      <c r="I189" s="4">
        <f t="shared" si="21"/>
        <v>4.2123280998713257E-2</v>
      </c>
      <c r="J189" s="4">
        <f t="shared" si="21"/>
        <v>1.4524257599532132E-3</v>
      </c>
      <c r="K189" s="4">
        <f t="shared" si="21"/>
        <v>3.8198645181971806E-3</v>
      </c>
      <c r="L189" s="4">
        <f t="shared" si="21"/>
        <v>1.5965466357789227E-3</v>
      </c>
      <c r="M189" s="4">
        <f t="shared" si="21"/>
        <v>6.1322419837425363E-3</v>
      </c>
      <c r="N189" s="4">
        <f t="shared" si="21"/>
        <v>0.18285363577112487</v>
      </c>
      <c r="O189" s="4">
        <f t="shared" si="21"/>
        <v>2.5341027453040696E-3</v>
      </c>
      <c r="P189" s="4">
        <f t="shared" si="21"/>
        <v>5.0675125920203727E-2</v>
      </c>
      <c r="Q189" s="4">
        <f t="shared" si="21"/>
        <v>6.2026571309943736E-3</v>
      </c>
      <c r="R189" s="4">
        <f t="shared" si="21"/>
        <v>7.488876529561355E-3</v>
      </c>
      <c r="S189" s="4">
        <f t="shared" si="21"/>
        <v>1.2921954118244646E-3</v>
      </c>
    </row>
    <row r="190" spans="1:19" x14ac:dyDescent="0.2">
      <c r="A190">
        <v>182</v>
      </c>
      <c r="B190">
        <f t="shared" si="17"/>
        <v>-2.1900000000000386</v>
      </c>
      <c r="C190">
        <f t="shared" si="15"/>
        <v>150.47999999999968</v>
      </c>
      <c r="D190" s="8">
        <f>EXP(SUMPRODUCT(LN($F190:$S190),AlturaTRI!$C$24:$P$24)+SUMPRODUCT(LN(1-$F190:$S190),1-AlturaTRI!$C$24:$P$24))</f>
        <v>0.1350741863738037</v>
      </c>
      <c r="E190">
        <f t="shared" si="16"/>
        <v>1.6648694292776069E-2</v>
      </c>
      <c r="F190" s="4">
        <f t="shared" si="20"/>
        <v>0.14322260692880737</v>
      </c>
      <c r="G190" s="4">
        <f t="shared" si="21"/>
        <v>2.1291930380186491E-2</v>
      </c>
      <c r="H190" s="4">
        <f t="shared" si="21"/>
        <v>8.5028297406294397E-3</v>
      </c>
      <c r="I190" s="4">
        <f t="shared" si="21"/>
        <v>4.2482161075363081E-2</v>
      </c>
      <c r="J190" s="4">
        <f t="shared" si="21"/>
        <v>1.4808329708488987E-3</v>
      </c>
      <c r="K190" s="4">
        <f t="shared" si="21"/>
        <v>3.8824327146096392E-3</v>
      </c>
      <c r="L190" s="4">
        <f t="shared" si="21"/>
        <v>1.6468757910810144E-3</v>
      </c>
      <c r="M190" s="4">
        <f t="shared" si="21"/>
        <v>6.1950582441804838E-3</v>
      </c>
      <c r="N190" s="4">
        <f t="shared" si="21"/>
        <v>0.18449034965884503</v>
      </c>
      <c r="O190" s="4">
        <f t="shared" si="21"/>
        <v>2.6022278077964082E-3</v>
      </c>
      <c r="P190" s="4">
        <f t="shared" si="21"/>
        <v>5.1213375344545453E-2</v>
      </c>
      <c r="Q190" s="4">
        <f t="shared" si="21"/>
        <v>6.3308019394904772E-3</v>
      </c>
      <c r="R190" s="4">
        <f t="shared" si="21"/>
        <v>7.6079866776494762E-3</v>
      </c>
      <c r="S190" s="4">
        <f t="shared" si="21"/>
        <v>1.3235436887291112E-3</v>
      </c>
    </row>
    <row r="191" spans="1:19" x14ac:dyDescent="0.2">
      <c r="A191">
        <v>183</v>
      </c>
      <c r="B191">
        <f t="shared" si="17"/>
        <v>-2.1800000000000388</v>
      </c>
      <c r="C191">
        <f t="shared" si="15"/>
        <v>150.55999999999969</v>
      </c>
      <c r="D191" s="8">
        <f>EXP(SUMPRODUCT(LN($F191:$S191),AlturaTRI!$C$24:$P$24)+SUMPRODUCT(LN(1-$F191:$S191),1-AlturaTRI!$C$24:$P$24))</f>
        <v>0.13593488231750092</v>
      </c>
      <c r="E191">
        <f t="shared" si="16"/>
        <v>1.7016471598154188E-2</v>
      </c>
      <c r="F191" s="4">
        <f t="shared" si="20"/>
        <v>0.14379885825123717</v>
      </c>
      <c r="G191" s="4">
        <f t="shared" si="21"/>
        <v>2.1523307270630176E-2</v>
      </c>
      <c r="H191" s="4">
        <f t="shared" si="21"/>
        <v>8.6183640976999123E-3</v>
      </c>
      <c r="I191" s="4">
        <f t="shared" si="21"/>
        <v>4.2843961963516398E-2</v>
      </c>
      <c r="J191" s="4">
        <f t="shared" si="21"/>
        <v>1.50979494297388E-3</v>
      </c>
      <c r="K191" s="4">
        <f t="shared" si="21"/>
        <v>3.946021699101172E-3</v>
      </c>
      <c r="L191" s="4">
        <f t="shared" si="21"/>
        <v>1.6987888111215967E-3</v>
      </c>
      <c r="M191" s="4">
        <f t="shared" si="21"/>
        <v>6.2585139175529566E-3</v>
      </c>
      <c r="N191" s="4">
        <f t="shared" si="21"/>
        <v>0.18613837652447301</v>
      </c>
      <c r="O191" s="4">
        <f t="shared" si="21"/>
        <v>2.6721793909348455E-3</v>
      </c>
      <c r="P191" s="4">
        <f t="shared" si="21"/>
        <v>5.1757030130292578E-2</v>
      </c>
      <c r="Q191" s="4">
        <f t="shared" si="21"/>
        <v>6.4615769632641214E-3</v>
      </c>
      <c r="R191" s="4">
        <f t="shared" si="21"/>
        <v>7.728976513191755E-3</v>
      </c>
      <c r="S191" s="4">
        <f t="shared" si="21"/>
        <v>1.3556514332142226E-3</v>
      </c>
    </row>
    <row r="192" spans="1:19" x14ac:dyDescent="0.2">
      <c r="A192">
        <v>184</v>
      </c>
      <c r="B192">
        <f t="shared" si="17"/>
        <v>-2.170000000000039</v>
      </c>
      <c r="C192">
        <f t="shared" si="15"/>
        <v>150.6399999999997</v>
      </c>
      <c r="D192" s="8">
        <f>EXP(SUMPRODUCT(LN($F192:$S192),AlturaTRI!$C$24:$P$24)+SUMPRODUCT(LN(1-$F192:$S192),1-AlturaTRI!$C$24:$P$24))</f>
        <v>0.13679484658782781</v>
      </c>
      <c r="E192">
        <f t="shared" si="16"/>
        <v>1.7390634122797555E-2</v>
      </c>
      <c r="F192" s="4">
        <f t="shared" si="20"/>
        <v>0.14437703740229227</v>
      </c>
      <c r="G192" s="4">
        <f t="shared" si="21"/>
        <v>2.1757142611306537E-2</v>
      </c>
      <c r="H192" s="4">
        <f t="shared" si="21"/>
        <v>8.7354544761924415E-3</v>
      </c>
      <c r="I192" s="4">
        <f t="shared" si="21"/>
        <v>4.3208705096717495E-2</v>
      </c>
      <c r="J192" s="4">
        <f t="shared" si="21"/>
        <v>1.5393224770182204E-3</v>
      </c>
      <c r="K192" s="4">
        <f t="shared" si="21"/>
        <v>4.0106479915759125E-3</v>
      </c>
      <c r="L192" s="4">
        <f t="shared" si="21"/>
        <v>1.7523353674601383E-3</v>
      </c>
      <c r="M192" s="4">
        <f t="shared" si="21"/>
        <v>6.3226154290819455E-3</v>
      </c>
      <c r="N192" s="4">
        <f t="shared" si="21"/>
        <v>0.18779773485840662</v>
      </c>
      <c r="O192" s="4">
        <f t="shared" si="21"/>
        <v>2.7440061987944395E-3</v>
      </c>
      <c r="P192" s="4">
        <f t="shared" si="21"/>
        <v>5.23061379137848E-2</v>
      </c>
      <c r="Q192" s="4">
        <f t="shared" si="21"/>
        <v>6.5950354700167087E-3</v>
      </c>
      <c r="R192" s="4">
        <f t="shared" si="21"/>
        <v>7.8518752268330813E-3</v>
      </c>
      <c r="S192" s="4">
        <f t="shared" si="21"/>
        <v>1.3885369940379436E-3</v>
      </c>
    </row>
    <row r="193" spans="1:19" x14ac:dyDescent="0.2">
      <c r="A193">
        <v>185</v>
      </c>
      <c r="B193">
        <f t="shared" si="17"/>
        <v>-2.1600000000000392</v>
      </c>
      <c r="C193">
        <f t="shared" si="15"/>
        <v>150.71999999999969</v>
      </c>
      <c r="D193" s="8">
        <f>EXP(SUMPRODUCT(LN($F193:$S193),AlturaTRI!$C$24:$P$24)+SUMPRODUCT(LN(1-$F193:$S193),1-AlturaTRI!$C$24:$P$24))</f>
        <v>0.13765392585265396</v>
      </c>
      <c r="E193">
        <f t="shared" si="16"/>
        <v>1.7771246615098175E-2</v>
      </c>
      <c r="F193" s="4">
        <f t="shared" si="20"/>
        <v>0.14495714768652776</v>
      </c>
      <c r="G193" s="4">
        <f t="shared" si="21"/>
        <v>2.1993461303323671E-2</v>
      </c>
      <c r="H193" s="4">
        <f t="shared" si="21"/>
        <v>8.8541214543619486E-3</v>
      </c>
      <c r="I193" s="4">
        <f t="shared" si="21"/>
        <v>4.3576412025772442E-2</v>
      </c>
      <c r="J193" s="4">
        <f t="shared" si="21"/>
        <v>1.5694265826410555E-3</v>
      </c>
      <c r="K193" s="4">
        <f t="shared" si="21"/>
        <v>4.0763283748611948E-3</v>
      </c>
      <c r="L193" s="4">
        <f t="shared" si="21"/>
        <v>1.8075666783376595E-3</v>
      </c>
      <c r="M193" s="4">
        <f t="shared" si="21"/>
        <v>6.3873692668365983E-3</v>
      </c>
      <c r="N193" s="4">
        <f t="shared" si="21"/>
        <v>0.18946844204666471</v>
      </c>
      <c r="O193" s="4">
        <f t="shared" si="21"/>
        <v>2.817758219581668E-3</v>
      </c>
      <c r="P193" s="4">
        <f t="shared" si="21"/>
        <v>5.2860746609152243E-2</v>
      </c>
      <c r="Q193" s="4">
        <f t="shared" si="21"/>
        <v>6.7312317762673662E-3</v>
      </c>
      <c r="R193" s="4">
        <f t="shared" si="21"/>
        <v>7.9767124473812175E-3</v>
      </c>
      <c r="S193" s="4">
        <f t="shared" si="21"/>
        <v>1.4222191607760005E-3</v>
      </c>
    </row>
    <row r="194" spans="1:19" x14ac:dyDescent="0.2">
      <c r="A194">
        <v>186</v>
      </c>
      <c r="B194">
        <f t="shared" si="17"/>
        <v>-2.1500000000000394</v>
      </c>
      <c r="C194">
        <f t="shared" si="15"/>
        <v>150.79999999999967</v>
      </c>
      <c r="D194" s="8">
        <f>EXP(SUMPRODUCT(LN($F194:$S194),AlturaTRI!$C$24:$P$24)+SUMPRODUCT(LN(1-$F194:$S194),1-AlturaTRI!$C$24:$P$24))</f>
        <v>0.13851196363608972</v>
      </c>
      <c r="E194">
        <f t="shared" si="16"/>
        <v>1.8158373287784815E-2</v>
      </c>
      <c r="F194" s="4">
        <f t="shared" si="20"/>
        <v>0.14553919238802379</v>
      </c>
      <c r="G194" s="4">
        <f t="shared" si="21"/>
        <v>2.2232288473349297E-2</v>
      </c>
      <c r="H194" s="4">
        <f t="shared" si="21"/>
        <v>8.9743858722633966E-3</v>
      </c>
      <c r="I194" s="4">
        <f t="shared" si="21"/>
        <v>4.3947104418677531E-2</v>
      </c>
      <c r="J194" s="4">
        <f t="shared" si="21"/>
        <v>1.600118482461899E-3</v>
      </c>
      <c r="K194" s="4">
        <f t="shared" si="21"/>
        <v>4.1430798987456561E-3</v>
      </c>
      <c r="L194" s="4">
        <f t="shared" si="21"/>
        <v>1.8645355561284554E-3</v>
      </c>
      <c r="M194" s="4">
        <f t="shared" si="21"/>
        <v>6.452781982312506E-3</v>
      </c>
      <c r="N194" s="4">
        <f t="shared" si="21"/>
        <v>0.19115051435233504</v>
      </c>
      <c r="O194" s="4">
        <f t="shared" si="21"/>
        <v>2.8934867586977641E-3</v>
      </c>
      <c r="P194" s="4">
        <f t="shared" si="21"/>
        <v>5.3420904406731459E-2</v>
      </c>
      <c r="Q194" s="4">
        <f t="shared" si="21"/>
        <v>6.8702212667492036E-3</v>
      </c>
      <c r="R194" s="4">
        <f t="shared" si="21"/>
        <v>8.1035182478962249E-3</v>
      </c>
      <c r="S194" s="4">
        <f t="shared" si="21"/>
        <v>1.4567171742897911E-3</v>
      </c>
    </row>
    <row r="195" spans="1:19" x14ac:dyDescent="0.2">
      <c r="A195">
        <v>187</v>
      </c>
      <c r="B195">
        <f t="shared" si="17"/>
        <v>-2.1400000000000396</v>
      </c>
      <c r="C195">
        <f t="shared" si="15"/>
        <v>150.87999999999968</v>
      </c>
      <c r="D195" s="8">
        <f>EXP(SUMPRODUCT(LN($F195:$S195),AlturaTRI!$C$24:$P$24)+SUMPRODUCT(LN(1-$F195:$S195),1-AlturaTRI!$C$24:$P$24))</f>
        <v>0.13936880028787363</v>
      </c>
      <c r="E195">
        <f t="shared" si="16"/>
        <v>1.8552077780236657E-2</v>
      </c>
      <c r="F195" s="4">
        <f t="shared" si="20"/>
        <v>0.14612317477014042</v>
      </c>
      <c r="G195" s="4">
        <f t="shared" si="21"/>
        <v>2.2473649475063157E-2</v>
      </c>
      <c r="H195" s="4">
        <f t="shared" si="21"/>
        <v>9.0962688347981761E-3</v>
      </c>
      <c r="I195" s="4">
        <f t="shared" si="21"/>
        <v>4.4320804060532105E-2</v>
      </c>
      <c r="J195" s="4">
        <f t="shared" si="21"/>
        <v>1.6314096161261036E-3</v>
      </c>
      <c r="K195" s="4">
        <f t="shared" si="21"/>
        <v>4.2109198840745337E-3</v>
      </c>
      <c r="L195" s="4">
        <f t="shared" si="21"/>
        <v>1.9232964562020446E-3</v>
      </c>
      <c r="M195" s="4">
        <f t="shared" si="21"/>
        <v>6.5188601910155372E-3</v>
      </c>
      <c r="N195" s="4">
        <f t="shared" si="21"/>
        <v>0.19284396689705821</v>
      </c>
      <c r="O195" s="4">
        <f t="shared" si="21"/>
        <v>2.9712444726098402E-3</v>
      </c>
      <c r="P195" s="4">
        <f t="shared" si="21"/>
        <v>5.3986659771389126E-2</v>
      </c>
      <c r="Q195" s="4">
        <f t="shared" si="21"/>
        <v>7.0120604141110923E-3</v>
      </c>
      <c r="R195" s="4">
        <f t="shared" si="21"/>
        <v>8.2323231518485473E-3</v>
      </c>
      <c r="S195" s="4">
        <f t="shared" si="21"/>
        <v>1.4920507374370296E-3</v>
      </c>
    </row>
    <row r="196" spans="1:19" x14ac:dyDescent="0.2">
      <c r="A196">
        <v>188</v>
      </c>
      <c r="B196">
        <f t="shared" si="17"/>
        <v>-2.1300000000000399</v>
      </c>
      <c r="C196">
        <f t="shared" si="15"/>
        <v>150.9599999999997</v>
      </c>
      <c r="D196" s="8">
        <f>EXP(SUMPRODUCT(LN($F196:$S196),AlturaTRI!$C$24:$P$24)+SUMPRODUCT(LN(1-$F196:$S196),1-AlturaTRI!$C$24:$P$24))</f>
        <v>0.14022427295318779</v>
      </c>
      <c r="E196">
        <f t="shared" si="16"/>
        <v>1.8952423120263885E-2</v>
      </c>
      <c r="F196" s="4">
        <f t="shared" si="20"/>
        <v>0.14670909807527138</v>
      </c>
      <c r="G196" s="4">
        <f t="shared" si="21"/>
        <v>2.2717569890604718E-2</v>
      </c>
      <c r="H196" s="4">
        <f t="shared" si="21"/>
        <v>9.2197917147880133E-3</v>
      </c>
      <c r="I196" s="4">
        <f t="shared" si="21"/>
        <v>4.4697532853435099E-2</v>
      </c>
      <c r="J196" s="4">
        <f t="shared" si="21"/>
        <v>1.6633116444458248E-3</v>
      </c>
      <c r="K196" s="4">
        <f t="shared" si="21"/>
        <v>4.2798659269027046E-3</v>
      </c>
      <c r="L196" s="4">
        <f t="shared" si="21"/>
        <v>1.9839055272343081E-3</v>
      </c>
      <c r="M196" s="4">
        <f t="shared" si="21"/>
        <v>6.5856105730503194E-3</v>
      </c>
      <c r="N196" s="4">
        <f t="shared" si="21"/>
        <v>0.19454881364255602</v>
      </c>
      <c r="O196" s="4">
        <f t="shared" si="21"/>
        <v>3.0510854035471144E-3</v>
      </c>
      <c r="P196" s="4">
        <f t="shared" si="21"/>
        <v>5.4558061440752002E-2</v>
      </c>
      <c r="Q196" s="4">
        <f t="shared" si="21"/>
        <v>7.1568067989273417E-3</v>
      </c>
      <c r="R196" s="4">
        <f t="shared" si="21"/>
        <v>8.3631581393459799E-3</v>
      </c>
      <c r="S196" s="4">
        <f t="shared" si="21"/>
        <v>1.5282400260302883E-3</v>
      </c>
    </row>
    <row r="197" spans="1:19" x14ac:dyDescent="0.2">
      <c r="A197">
        <v>189</v>
      </c>
      <c r="B197">
        <f t="shared" si="17"/>
        <v>-2.1200000000000401</v>
      </c>
      <c r="C197">
        <f t="shared" si="15"/>
        <v>151.03999999999968</v>
      </c>
      <c r="D197" s="8">
        <f>EXP(SUMPRODUCT(LN($F197:$S197),AlturaTRI!$C$24:$P$24)+SUMPRODUCT(LN(1-$F197:$S197),1-AlturaTRI!$C$24:$P$24))</f>
        <v>0.14107821554293501</v>
      </c>
      <c r="E197">
        <f t="shared" si="16"/>
        <v>1.9359471685366676E-2</v>
      </c>
      <c r="F197" s="4">
        <f t="shared" si="20"/>
        <v>0.14729696552459748</v>
      </c>
      <c r="G197" s="4">
        <f t="shared" si="21"/>
        <v>2.2964075532015901E-2</v>
      </c>
      <c r="H197" s="4">
        <f t="shared" si="21"/>
        <v>9.3449761560763459E-3</v>
      </c>
      <c r="I197" s="4">
        <f t="shared" si="21"/>
        <v>4.5077312816365324E-2</v>
      </c>
      <c r="J197" s="4">
        <f t="shared" si="21"/>
        <v>1.6958364536177556E-3</v>
      </c>
      <c r="K197" s="4">
        <f t="shared" si="21"/>
        <v>4.349935902706153E-3</v>
      </c>
      <c r="L197" s="4">
        <f t="shared" si="21"/>
        <v>2.0464206630076754E-3</v>
      </c>
      <c r="M197" s="4">
        <f t="shared" si="21"/>
        <v>6.653039873713326E-3</v>
      </c>
      <c r="N197" s="4">
        <f t="shared" si="21"/>
        <v>0.19626506737221339</v>
      </c>
      <c r="O197" s="4">
        <f t="shared" si="21"/>
        <v>3.1330650150398045E-3</v>
      </c>
      <c r="P197" s="4">
        <f t="shared" si="21"/>
        <v>5.513515842334097E-2</v>
      </c>
      <c r="Q197" s="4">
        <f t="shared" si="21"/>
        <v>7.3045191300177689E-3</v>
      </c>
      <c r="R197" s="4">
        <f t="shared" si="21"/>
        <v>8.4960546534297837E-3</v>
      </c>
      <c r="S197" s="4">
        <f t="shared" si="21"/>
        <v>1.5653057000488469E-3</v>
      </c>
    </row>
    <row r="198" spans="1:19" x14ac:dyDescent="0.2">
      <c r="A198">
        <v>190</v>
      </c>
      <c r="B198">
        <f t="shared" si="17"/>
        <v>-2.1100000000000403</v>
      </c>
      <c r="C198">
        <f t="shared" si="15"/>
        <v>151.11999999999966</v>
      </c>
      <c r="D198" s="8">
        <f>EXP(SUMPRODUCT(LN($F198:$S198),AlturaTRI!$C$24:$P$24)+SUMPRODUCT(LN(1-$F198:$S198),1-AlturaTRI!$C$24:$P$24))</f>
        <v>0.14193045870451204</v>
      </c>
      <c r="E198">
        <f t="shared" si="16"/>
        <v>1.9773285163484984E-2</v>
      </c>
      <c r="F198" s="4">
        <f t="shared" si="20"/>
        <v>0.14788678031783889</v>
      </c>
      <c r="G198" s="4">
        <f t="shared" si="21"/>
        <v>2.3213192442678263E-2</v>
      </c>
      <c r="H198" s="4">
        <f t="shared" si="21"/>
        <v>9.4718440766572327E-3</v>
      </c>
      <c r="I198" s="4">
        <f t="shared" si="21"/>
        <v>4.5460166085045016E-2</v>
      </c>
      <c r="J198" s="4">
        <f t="shared" si="21"/>
        <v>1.7289961595190111E-3</v>
      </c>
      <c r="K198" s="4">
        <f t="shared" si="21"/>
        <v>4.4211479706525378E-3</v>
      </c>
      <c r="L198" s="4">
        <f t="shared" si="21"/>
        <v>2.110901555741041E-3</v>
      </c>
      <c r="M198" s="4">
        <f t="shared" si="21"/>
        <v>6.7211549040906704E-3</v>
      </c>
      <c r="N198" s="4">
        <f t="shared" si="21"/>
        <v>0.19799273967272185</v>
      </c>
      <c r="O198" s="4">
        <f t="shared" si="21"/>
        <v>3.2172402283184159E-3</v>
      </c>
      <c r="P198" s="4">
        <f t="shared" si="21"/>
        <v>5.5717999996607752E-2</v>
      </c>
      <c r="Q198" s="4">
        <f t="shared" si="21"/>
        <v>7.4552572650803429E-3</v>
      </c>
      <c r="R198" s="4">
        <f t="shared" si="21"/>
        <v>8.6310446064400657E-3</v>
      </c>
      <c r="S198" s="4">
        <f t="shared" si="21"/>
        <v>1.6032689151093691E-3</v>
      </c>
    </row>
    <row r="199" spans="1:19" x14ac:dyDescent="0.2">
      <c r="A199">
        <v>191</v>
      </c>
      <c r="B199">
        <f t="shared" si="17"/>
        <v>-2.1000000000000405</v>
      </c>
      <c r="C199">
        <f t="shared" si="15"/>
        <v>151.19999999999968</v>
      </c>
      <c r="D199" s="8">
        <f>EXP(SUMPRODUCT(LN($F199:$S199),AlturaTRI!$C$24:$P$24)+SUMPRODUCT(LN(1-$F199:$S199),1-AlturaTRI!$C$24:$P$24))</f>
        <v>0.14278082979311621</v>
      </c>
      <c r="E199">
        <f t="shared" si="16"/>
        <v>2.0193924513251724E-2</v>
      </c>
      <c r="F199" s="4">
        <f t="shared" si="20"/>
        <v>0.14847854563300655</v>
      </c>
      <c r="G199" s="4">
        <f t="shared" si="20"/>
        <v>2.3464946898744211E-2</v>
      </c>
      <c r="H199" s="4">
        <f t="shared" si="20"/>
        <v>9.6004176718317413E-3</v>
      </c>
      <c r="I199" s="4">
        <f t="shared" si="20"/>
        <v>4.5846114911786306E-2</v>
      </c>
      <c r="J199" s="4">
        <f t="shared" si="20"/>
        <v>1.7628031120824831E-3</v>
      </c>
      <c r="K199" s="4">
        <f t="shared" si="20"/>
        <v>4.4935205779314275E-3</v>
      </c>
      <c r="L199" s="4">
        <f t="shared" si="20"/>
        <v>2.1774097509910826E-3</v>
      </c>
      <c r="M199" s="4">
        <f t="shared" si="20"/>
        <v>6.7899625416605056E-3</v>
      </c>
      <c r="N199" s="4">
        <f t="shared" si="20"/>
        <v>0.1997318409157943</v>
      </c>
      <c r="O199" s="4">
        <f t="shared" si="20"/>
        <v>3.3036694595914868E-3</v>
      </c>
      <c r="P199" s="4">
        <f t="shared" si="20"/>
        <v>5.6306635704871884E-2</v>
      </c>
      <c r="Q199" s="4">
        <f t="shared" si="20"/>
        <v>7.6090822316385127E-3</v>
      </c>
      <c r="R199" s="4">
        <f t="shared" si="20"/>
        <v>8.7681603864506186E-3</v>
      </c>
      <c r="S199" s="4">
        <f t="shared" si="20"/>
        <v>1.6421513342010545E-3</v>
      </c>
    </row>
    <row r="200" spans="1:19" x14ac:dyDescent="0.2">
      <c r="A200">
        <v>192</v>
      </c>
      <c r="B200">
        <f t="shared" si="17"/>
        <v>-2.0900000000000407</v>
      </c>
      <c r="C200">
        <f t="shared" si="15"/>
        <v>151.27999999999969</v>
      </c>
      <c r="D200" s="8">
        <f>EXP(SUMPRODUCT(LN($F200:$S200),AlturaTRI!$C$24:$P$24)+SUMPRODUCT(LN(1-$F200:$S200),1-AlturaTRI!$C$24:$P$24))</f>
        <v>0.14362915284362185</v>
      </c>
      <c r="E200">
        <f t="shared" si="16"/>
        <v>2.0621449923762872E-2</v>
      </c>
      <c r="F200" s="4">
        <f t="shared" si="20"/>
        <v>0.14907226462615294</v>
      </c>
      <c r="G200" s="4">
        <f t="shared" si="20"/>
        <v>2.3719365410561855E-2</v>
      </c>
      <c r="H200" s="4">
        <f t="shared" si="20"/>
        <v>9.7307194173918161E-3</v>
      </c>
      <c r="I200" s="4">
        <f t="shared" si="20"/>
        <v>4.6235181665320445E-2</v>
      </c>
      <c r="J200" s="4">
        <f t="shared" si="20"/>
        <v>1.7972698997530587E-3</v>
      </c>
      <c r="K200" s="4">
        <f t="shared" si="20"/>
        <v>4.5670724641449457E-3</v>
      </c>
      <c r="L200" s="4">
        <f t="shared" si="20"/>
        <v>2.2460087041674304E-3</v>
      </c>
      <c r="M200" s="4">
        <f t="shared" si="20"/>
        <v>6.859469730900185E-3</v>
      </c>
      <c r="N200" s="4">
        <f t="shared" si="20"/>
        <v>0.2014823802399596</v>
      </c>
      <c r="O200" s="4">
        <f t="shared" si="20"/>
        <v>3.3924126582199317E-3</v>
      </c>
      <c r="P200" s="4">
        <f t="shared" si="20"/>
        <v>5.6901115357156459E-2</v>
      </c>
      <c r="Q200" s="4">
        <f t="shared" si="20"/>
        <v>7.7660562483053315E-3</v>
      </c>
      <c r="R200" s="4">
        <f t="shared" si="20"/>
        <v>8.9074348637733346E-3</v>
      </c>
      <c r="S200" s="4">
        <f t="shared" si="20"/>
        <v>1.6819751396909954E-3</v>
      </c>
    </row>
    <row r="201" spans="1:19" x14ac:dyDescent="0.2">
      <c r="A201">
        <v>193</v>
      </c>
      <c r="B201">
        <f t="shared" si="17"/>
        <v>-2.0800000000000409</v>
      </c>
      <c r="C201">
        <f t="shared" si="15"/>
        <v>151.35999999999967</v>
      </c>
      <c r="D201" s="8">
        <f>EXP(SUMPRODUCT(LN($F201:$S201),AlturaTRI!$C$24:$P$24)+SUMPRODUCT(LN(1-$F201:$S201),1-AlturaTRI!$C$24:$P$24))</f>
        <v>0.14447524854306593</v>
      </c>
      <c r="E201">
        <f t="shared" si="16"/>
        <v>2.1055920773878647E-2</v>
      </c>
      <c r="F201" s="4">
        <f t="shared" si="20"/>
        <v>0.14966794043112203</v>
      </c>
      <c r="G201" s="4">
        <f t="shared" si="20"/>
        <v>2.3976474724092922E-2</v>
      </c>
      <c r="H201" s="4">
        <f t="shared" si="20"/>
        <v>9.8627720728316041E-3</v>
      </c>
      <c r="I201" s="4">
        <f t="shared" si="20"/>
        <v>4.6627388830609309E-2</v>
      </c>
      <c r="J201" s="4">
        <f t="shared" si="20"/>
        <v>1.8324093540261013E-3</v>
      </c>
      <c r="K201" s="4">
        <f t="shared" si="20"/>
        <v>4.6418226657593681E-3</v>
      </c>
      <c r="L201" s="4">
        <f t="shared" si="20"/>
        <v>2.3167638387051599E-3</v>
      </c>
      <c r="M201" s="4">
        <f t="shared" si="20"/>
        <v>6.929683483898102E-3</v>
      </c>
      <c r="N201" s="4">
        <f t="shared" si="20"/>
        <v>0.20324436553244662</v>
      </c>
      <c r="O201" s="4">
        <f t="shared" si="20"/>
        <v>3.4835313458064284E-3</v>
      </c>
      <c r="P201" s="4">
        <f t="shared" si="20"/>
        <v>5.7501489024920589E-2</v>
      </c>
      <c r="Q201" s="4">
        <f t="shared" si="20"/>
        <v>7.9262427463661841E-3</v>
      </c>
      <c r="R201" s="4">
        <f t="shared" si="20"/>
        <v>9.048901397532302E-3</v>
      </c>
      <c r="S201" s="4">
        <f t="shared" si="20"/>
        <v>1.7227630456055631E-3</v>
      </c>
    </row>
    <row r="202" spans="1:19" x14ac:dyDescent="0.2">
      <c r="A202">
        <v>194</v>
      </c>
      <c r="B202">
        <f t="shared" si="17"/>
        <v>-2.0700000000000411</v>
      </c>
      <c r="C202">
        <f t="shared" ref="C202:C265" si="22">B202*$B$3+$B$2</f>
        <v>151.43999999999966</v>
      </c>
      <c r="D202" s="8">
        <f>EXP(SUMPRODUCT(LN($F202:$S202),AlturaTRI!$C$24:$P$24)+SUMPRODUCT(LN(1-$F202:$S202),1-AlturaTRI!$C$24:$P$24))</f>
        <v>0.14531893420378411</v>
      </c>
      <c r="E202">
        <f t="shared" ref="E202:E265" si="23">1/SQRT(2*PI())*EXP(-(B202^2)/2)/0.4*$B$6</f>
        <v>2.1497395591070251E-2</v>
      </c>
      <c r="F202" s="4">
        <f t="shared" si="20"/>
        <v>0.15026557615929836</v>
      </c>
      <c r="G202" s="4">
        <f t="shared" si="20"/>
        <v>2.4236301822323336E-2</v>
      </c>
      <c r="H202" s="4">
        <f t="shared" si="20"/>
        <v>9.9965986845861991E-3</v>
      </c>
      <c r="I202" s="4">
        <f t="shared" si="20"/>
        <v>4.7022759008639031E-2</v>
      </c>
      <c r="J202" s="4">
        <f t="shared" si="20"/>
        <v>1.8682345540695848E-3</v>
      </c>
      <c r="K202" s="4">
        <f t="shared" si="20"/>
        <v>4.7177905206184211E-3</v>
      </c>
      <c r="L202" s="4">
        <f t="shared" si="20"/>
        <v>2.3897426059388623E-3</v>
      </c>
      <c r="M202" s="4">
        <f t="shared" si="20"/>
        <v>7.0006108809702637E-3</v>
      </c>
      <c r="N202" s="4">
        <f t="shared" si="20"/>
        <v>0.20501780341116654</v>
      </c>
      <c r="O202" s="4">
        <f t="shared" si="20"/>
        <v>3.577088656218432E-3</v>
      </c>
      <c r="P202" s="4">
        <f t="shared" si="20"/>
        <v>5.8107807039686592E-2</v>
      </c>
      <c r="Q202" s="4">
        <f t="shared" si="20"/>
        <v>8.0897063916819251E-3</v>
      </c>
      <c r="R202" s="4">
        <f t="shared" si="20"/>
        <v>9.1925938423076704E-3</v>
      </c>
      <c r="S202" s="4">
        <f t="shared" si="20"/>
        <v>1.7645383101938029E-3</v>
      </c>
    </row>
    <row r="203" spans="1:19" x14ac:dyDescent="0.2">
      <c r="A203">
        <v>195</v>
      </c>
      <c r="B203">
        <f t="shared" ref="B203:B266" si="24">B202+0.01</f>
        <v>-2.0600000000000414</v>
      </c>
      <c r="C203">
        <f t="shared" si="22"/>
        <v>151.51999999999967</v>
      </c>
      <c r="D203" s="8">
        <f>EXP(SUMPRODUCT(LN($F203:$S203),AlturaTRI!$C$24:$P$24)+SUMPRODUCT(LN(1-$F203:$S203),1-AlturaTRI!$C$24:$P$24))</f>
        <v>0.14616002373723863</v>
      </c>
      <c r="E203">
        <f t="shared" si="23"/>
        <v>2.1945932009827709E-2</v>
      </c>
      <c r="F203" s="4">
        <f t="shared" si="20"/>
        <v>0.15086517489935547</v>
      </c>
      <c r="G203" s="4">
        <f t="shared" si="20"/>
        <v>2.4498873926665905E-2</v>
      </c>
      <c r="H203" s="4">
        <f t="shared" si="20"/>
        <v>1.0132222589297748E-2</v>
      </c>
      <c r="I203" s="4">
        <f t="shared" si="20"/>
        <v>4.7421314916195223E-2</v>
      </c>
      <c r="J203" s="4">
        <f t="shared" si="20"/>
        <v>1.904758831431352E-3</v>
      </c>
      <c r="K203" s="4">
        <f t="shared" si="20"/>
        <v>4.7949956725188269E-3</v>
      </c>
      <c r="L203" s="4">
        <f t="shared" si="20"/>
        <v>2.4650145467235243E-3</v>
      </c>
      <c r="M203" s="4">
        <f t="shared" si="20"/>
        <v>7.0722590712816473E-3</v>
      </c>
      <c r="N203" s="4">
        <f t="shared" si="20"/>
        <v>0.20680269920680397</v>
      </c>
      <c r="O203" s="4">
        <f t="shared" si="20"/>
        <v>3.6731493765636033E-3</v>
      </c>
      <c r="P203" s="4">
        <f t="shared" si="20"/>
        <v>5.8720119990560232E-2</v>
      </c>
      <c r="Q203" s="4">
        <f t="shared" si="20"/>
        <v>8.2565131069139534E-3</v>
      </c>
      <c r="R203" s="4">
        <f t="shared" si="20"/>
        <v>9.338546554849312E-3</v>
      </c>
      <c r="S203" s="4">
        <f t="shared" si="20"/>
        <v>1.8073247487788737E-3</v>
      </c>
    </row>
    <row r="204" spans="1:19" x14ac:dyDescent="0.2">
      <c r="A204">
        <v>196</v>
      </c>
      <c r="B204">
        <f t="shared" si="24"/>
        <v>-2.0500000000000416</v>
      </c>
      <c r="C204">
        <f t="shared" si="22"/>
        <v>151.59999999999968</v>
      </c>
      <c r="D204" s="8">
        <f>EXP(SUMPRODUCT(LN($F204:$S204),AlturaTRI!$C$24:$P$24)+SUMPRODUCT(LN(1-$F204:$S204),1-AlturaTRI!$C$24:$P$24))</f>
        <v>0.14699832762858159</v>
      </c>
      <c r="E204">
        <f t="shared" si="23"/>
        <v>2.2401586729644703E-2</v>
      </c>
      <c r="F204" s="4">
        <f t="shared" si="20"/>
        <v>0.15146673971700333</v>
      </c>
      <c r="G204" s="4">
        <f t="shared" si="20"/>
        <v>2.4764218498354671E-2</v>
      </c>
      <c r="H204" s="4">
        <f t="shared" si="20"/>
        <v>1.0269667417108873E-2</v>
      </c>
      <c r="I204" s="4">
        <f t="shared" si="20"/>
        <v>4.7823079385619666E-2</v>
      </c>
      <c r="J204" s="4">
        <f t="shared" si="20"/>
        <v>1.9419957748329113E-3</v>
      </c>
      <c r="K204" s="4">
        <f t="shared" si="20"/>
        <v>4.8734580758488244E-3</v>
      </c>
      <c r="L204" s="4">
        <f t="shared" si="20"/>
        <v>2.5426513548483273E-3</v>
      </c>
      <c r="M204" s="4">
        <f t="shared" si="20"/>
        <v>7.1446352734722612E-3</v>
      </c>
      <c r="N204" s="4">
        <f t="shared" si="20"/>
        <v>0.20859905694502509</v>
      </c>
      <c r="O204" s="4">
        <f t="shared" si="20"/>
        <v>3.7717799891366114E-3</v>
      </c>
      <c r="P204" s="4">
        <f t="shared" si="20"/>
        <v>5.9338478721641809E-2</v>
      </c>
      <c r="Q204" s="4">
        <f t="shared" si="20"/>
        <v>8.426730094072743E-3</v>
      </c>
      <c r="R204" s="4">
        <f t="shared" si="20"/>
        <v>9.4867944008603308E-3</v>
      </c>
      <c r="S204" s="4">
        <f t="shared" si="20"/>
        <v>1.8511467469036957E-3</v>
      </c>
    </row>
    <row r="205" spans="1:19" x14ac:dyDescent="0.2">
      <c r="A205">
        <v>197</v>
      </c>
      <c r="B205">
        <f t="shared" si="24"/>
        <v>-2.0400000000000418</v>
      </c>
      <c r="C205">
        <f t="shared" si="22"/>
        <v>151.67999999999967</v>
      </c>
      <c r="D205" s="8">
        <f>EXP(SUMPRODUCT(LN($F205:$S205),AlturaTRI!$C$24:$P$24)+SUMPRODUCT(LN(1-$F205:$S205),1-AlturaTRI!$C$24:$P$24))</f>
        <v>0.14783365291199935</v>
      </c>
      <c r="E205">
        <f t="shared" si="23"/>
        <v>2.2864415472596936E-2</v>
      </c>
      <c r="F205" s="4">
        <f t="shared" si="20"/>
        <v>0.15207027365473541</v>
      </c>
      <c r="G205" s="4">
        <f t="shared" si="20"/>
        <v>2.5032363239830338E-2</v>
      </c>
      <c r="H205" s="4">
        <f t="shared" si="20"/>
        <v>1.0408957094983339E-2</v>
      </c>
      <c r="I205" s="4">
        <f t="shared" si="20"/>
        <v>4.8228075364548061E-2</v>
      </c>
      <c r="J205" s="4">
        <f t="shared" si="20"/>
        <v>1.9799592350512886E-3</v>
      </c>
      <c r="K205" s="4">
        <f t="shared" si="20"/>
        <v>4.953198000290252E-3</v>
      </c>
      <c r="L205" s="4">
        <f t="shared" si="20"/>
        <v>2.6227269422903314E-3</v>
      </c>
      <c r="M205" s="4">
        <f t="shared" si="20"/>
        <v>7.2177467762880518E-3</v>
      </c>
      <c r="N205" s="4">
        <f t="shared" si="20"/>
        <v>0.21040687932881405</v>
      </c>
      <c r="O205" s="4">
        <f t="shared" si="20"/>
        <v>3.8730487143564213E-3</v>
      </c>
      <c r="P205" s="4">
        <f t="shared" si="20"/>
        <v>5.9962934329326208E-2</v>
      </c>
      <c r="Q205" s="4">
        <f t="shared" si="20"/>
        <v>8.6004258573910888E-3</v>
      </c>
      <c r="R205" s="4">
        <f t="shared" si="20"/>
        <v>9.6373727618503675E-3</v>
      </c>
      <c r="S205" s="4">
        <f t="shared" si="20"/>
        <v>1.8960292737770967E-3</v>
      </c>
    </row>
    <row r="206" spans="1:19" x14ac:dyDescent="0.2">
      <c r="A206">
        <v>198</v>
      </c>
      <c r="B206">
        <f t="shared" si="24"/>
        <v>-2.030000000000042</v>
      </c>
      <c r="C206">
        <f t="shared" si="22"/>
        <v>151.75999999999965</v>
      </c>
      <c r="D206" s="8">
        <f>EXP(SUMPRODUCT(LN($F206:$S206),AlturaTRI!$C$24:$P$24)+SUMPRODUCT(LN(1-$F206:$S206),1-AlturaTRI!$C$24:$P$24))</f>
        <v>0.14866580314688546</v>
      </c>
      <c r="E206">
        <f t="shared" si="23"/>
        <v>2.3334472940531332E-2</v>
      </c>
      <c r="F206" s="4">
        <f t="shared" si="20"/>
        <v>0.15267577973157459</v>
      </c>
      <c r="G206" s="4">
        <f t="shared" si="20"/>
        <v>2.5303336096116284E-2</v>
      </c>
      <c r="H206" s="4">
        <f t="shared" si="20"/>
        <v>1.0550115850053877E-2</v>
      </c>
      <c r="I206" s="4">
        <f t="shared" si="20"/>
        <v>4.8636325915628401E-2</v>
      </c>
      <c r="J206" s="4">
        <f t="shared" si="20"/>
        <v>2.018663329890398E-3</v>
      </c>
      <c r="K206" s="4">
        <f t="shared" si="20"/>
        <v>5.0342360355848303E-3</v>
      </c>
      <c r="L206" s="4">
        <f t="shared" si="20"/>
        <v>2.7053175063559256E-3</v>
      </c>
      <c r="M206" s="4">
        <f t="shared" si="20"/>
        <v>7.2916009392165818E-3</v>
      </c>
      <c r="N206" s="4">
        <f t="shared" si="20"/>
        <v>0.21222616772094643</v>
      </c>
      <c r="O206" s="4">
        <f t="shared" si="20"/>
        <v>3.9770255547133242E-3</v>
      </c>
      <c r="P206" s="4">
        <f t="shared" si="20"/>
        <v>6.0593538159489958E-2</v>
      </c>
      <c r="Q206" s="4">
        <f t="shared" si="20"/>
        <v>8.7776702265230464E-3</v>
      </c>
      <c r="R206" s="4">
        <f t="shared" si="20"/>
        <v>9.7903175420586824E-3</v>
      </c>
      <c r="S206" s="4">
        <f t="shared" si="20"/>
        <v>1.941997896026841E-3</v>
      </c>
    </row>
    <row r="207" spans="1:19" x14ac:dyDescent="0.2">
      <c r="A207">
        <v>199</v>
      </c>
      <c r="B207">
        <f t="shared" si="24"/>
        <v>-2.0200000000000422</v>
      </c>
      <c r="C207">
        <f t="shared" si="22"/>
        <v>151.83999999999966</v>
      </c>
      <c r="D207" s="8">
        <f>EXP(SUMPRODUCT(LN($F207:$S207),AlturaTRI!$C$24:$P$24)+SUMPRODUCT(LN(1-$F207:$S207),1-AlturaTRI!$C$24:$P$24))</f>
        <v>0.14949457839488933</v>
      </c>
      <c r="E207">
        <f t="shared" si="23"/>
        <v>2.3811812771883961E-2</v>
      </c>
      <c r="F207" s="4">
        <f t="shared" si="20"/>
        <v>0.15328326094281866</v>
      </c>
      <c r="G207" s="4">
        <f t="shared" si="20"/>
        <v>2.5577165256184611E-2</v>
      </c>
      <c r="H207" s="4">
        <f t="shared" si="20"/>
        <v>1.0693168212997086E-2</v>
      </c>
      <c r="I207" s="4">
        <f t="shared" si="20"/>
        <v>4.904785421621987E-2</v>
      </c>
      <c r="J207" s="4">
        <f t="shared" si="20"/>
        <v>2.0581224492434522E-3</v>
      </c>
      <c r="K207" s="4">
        <f t="shared" si="20"/>
        <v>5.1165930963653593E-3</v>
      </c>
      <c r="L207" s="4">
        <f t="shared" si="20"/>
        <v>2.7905015987588267E-3</v>
      </c>
      <c r="M207" s="4">
        <f t="shared" si="20"/>
        <v>7.3662051931275251E-3</v>
      </c>
      <c r="N207" s="4">
        <f t="shared" si="20"/>
        <v>0.21405692212661045</v>
      </c>
      <c r="O207" s="4">
        <f t="shared" si="20"/>
        <v>4.0837823397451246E-3</v>
      </c>
      <c r="P207" s="4">
        <f t="shared" si="20"/>
        <v>6.1230341804563548E-2</v>
      </c>
      <c r="Q207" s="4">
        <f t="shared" si="20"/>
        <v>8.9585343800696483E-3</v>
      </c>
      <c r="R207" s="4">
        <f t="shared" si="20"/>
        <v>9.9456651754469463E-3</v>
      </c>
      <c r="S207" s="4">
        <f t="shared" si="20"/>
        <v>1.9890787917660135E-3</v>
      </c>
    </row>
    <row r="208" spans="1:19" x14ac:dyDescent="0.2">
      <c r="A208">
        <v>200</v>
      </c>
      <c r="B208">
        <f t="shared" si="24"/>
        <v>-2.0100000000000424</v>
      </c>
      <c r="C208">
        <f t="shared" si="22"/>
        <v>151.91999999999967</v>
      </c>
      <c r="D208" s="8">
        <f>EXP(SUMPRODUCT(LN($F208:$S208),AlturaTRI!$C$24:$P$24)+SUMPRODUCT(LN(1-$F208:$S208),1-AlturaTRI!$C$24:$P$24))</f>
        <v>0.15031977519789336</v>
      </c>
      <c r="E208">
        <f t="shared" si="23"/>
        <v>2.4296487498145142E-2</v>
      </c>
      <c r="F208" s="4">
        <f t="shared" si="20"/>
        <v>0.1538927202597849</v>
      </c>
      <c r="G208" s="4">
        <f t="shared" si="20"/>
        <v>2.5853879154311692E-2</v>
      </c>
      <c r="H208" s="4">
        <f t="shared" si="20"/>
        <v>1.0838139021435269E-2</v>
      </c>
      <c r="I208" s="4">
        <f t="shared" si="20"/>
        <v>4.9462683558071686E-2</v>
      </c>
      <c r="J208" s="4">
        <f t="shared" si="20"/>
        <v>2.0983512602479842E-3</v>
      </c>
      <c r="K208" s="4">
        <f t="shared" si="20"/>
        <v>5.2002904270523316E-3</v>
      </c>
      <c r="L208" s="4">
        <f t="shared" si="20"/>
        <v>2.8783601966842014E-3</v>
      </c>
      <c r="M208" s="4">
        <f t="shared" si="20"/>
        <v>7.4415670409180264E-3</v>
      </c>
      <c r="N208" s="4">
        <f t="shared" si="20"/>
        <v>0.21589914117618569</v>
      </c>
      <c r="O208" s="4">
        <f t="shared" si="20"/>
        <v>4.1933927720619367E-3</v>
      </c>
      <c r="P208" s="4">
        <f t="shared" si="20"/>
        <v>6.1873397100486512E-2</v>
      </c>
      <c r="Q208" s="4">
        <f t="shared" si="20"/>
        <v>9.1430908694319409E-3</v>
      </c>
      <c r="R208" s="4">
        <f t="shared" si="20"/>
        <v>1.0103452632761585E-2</v>
      </c>
      <c r="S208" s="4">
        <f t="shared" si="20"/>
        <v>2.0372987649794022E-3</v>
      </c>
    </row>
    <row r="209" spans="1:19" x14ac:dyDescent="0.2">
      <c r="A209">
        <v>201</v>
      </c>
      <c r="B209">
        <f t="shared" si="24"/>
        <v>-2.0000000000000426</v>
      </c>
      <c r="C209">
        <f t="shared" si="22"/>
        <v>151.99999999999966</v>
      </c>
      <c r="D209" s="8">
        <f>EXP(SUMPRODUCT(LN($F209:$S209),AlturaTRI!$C$24:$P$24)+SUMPRODUCT(LN(1-$F209:$S209),1-AlturaTRI!$C$24:$P$24))</f>
        <v>0.15114118655696993</v>
      </c>
      <c r="E209">
        <f t="shared" si="23"/>
        <v>2.478854849999082E-2</v>
      </c>
      <c r="F209" s="4">
        <f t="shared" si="20"/>
        <v>0.1545041606295541</v>
      </c>
      <c r="G209" s="4">
        <f t="shared" si="20"/>
        <v>2.6133506471422614E-2</v>
      </c>
      <c r="H209" s="4">
        <f t="shared" si="20"/>
        <v>1.0985053423365188E-2</v>
      </c>
      <c r="I209" s="4">
        <f t="shared" si="20"/>
        <v>4.9880837346981635E-2</v>
      </c>
      <c r="J209" s="4">
        <f t="shared" si="20"/>
        <v>2.1393647125349745E-3</v>
      </c>
      <c r="K209" s="4">
        <f t="shared" si="20"/>
        <v>5.2853496068167574E-3</v>
      </c>
      <c r="L209" s="4">
        <f t="shared" si="20"/>
        <v>2.9689767758893817E-3</v>
      </c>
      <c r="M209" s="4">
        <f t="shared" si="20"/>
        <v>7.5176940581628496E-3</v>
      </c>
      <c r="N209" s="4">
        <f t="shared" si="20"/>
        <v>0.21775282210819</v>
      </c>
      <c r="O209" s="4">
        <f t="shared" si="20"/>
        <v>4.3059324744392667E-3</v>
      </c>
      <c r="P209" s="4">
        <f t="shared" si="20"/>
        <v>6.2522756123543771E-2</v>
      </c>
      <c r="Q209" s="4">
        <f t="shared" si="20"/>
        <v>9.3314136429919411E-3</v>
      </c>
      <c r="R209" s="4">
        <f t="shared" si="20"/>
        <v>1.0263717428665558E-2</v>
      </c>
      <c r="S209" s="4">
        <f t="shared" si="20"/>
        <v>2.0866852602365866E-3</v>
      </c>
    </row>
    <row r="210" spans="1:19" x14ac:dyDescent="0.2">
      <c r="A210">
        <v>202</v>
      </c>
      <c r="B210">
        <f t="shared" si="24"/>
        <v>-1.9900000000000426</v>
      </c>
      <c r="C210">
        <f t="shared" si="22"/>
        <v>152.07999999999967</v>
      </c>
      <c r="D210" s="8">
        <f>EXP(SUMPRODUCT(LN($F210:$S210),AlturaTRI!$C$24:$P$24)+SUMPRODUCT(LN(1-$F210:$S210),1-AlturaTRI!$C$24:$P$24))</f>
        <v>0.1519586019123724</v>
      </c>
      <c r="E210">
        <f t="shared" si="23"/>
        <v>2.5288045963100129E-2</v>
      </c>
      <c r="F210" s="4">
        <f t="shared" si="20"/>
        <v>0.15511758497471381</v>
      </c>
      <c r="G210" s="4">
        <f t="shared" si="20"/>
        <v>2.6416076136423921E-2</v>
      </c>
      <c r="H210" s="4">
        <f t="shared" si="20"/>
        <v>1.113393688061342E-2</v>
      </c>
      <c r="I210" s="4">
        <f t="shared" si="20"/>
        <v>5.0302339102434139E-2</v>
      </c>
      <c r="J210" s="4">
        <f t="shared" si="20"/>
        <v>2.1811780435737316E-3</v>
      </c>
      <c r="K210" s="4">
        <f t="shared" si="20"/>
        <v>5.3717925546096553E-3</v>
      </c>
      <c r="L210" s="4">
        <f t="shared" si="20"/>
        <v>3.0624373858925209E-3</v>
      </c>
      <c r="M210" s="4">
        <f t="shared" si="20"/>
        <v>7.5945938937694545E-3</v>
      </c>
      <c r="N210" s="4">
        <f t="shared" si="20"/>
        <v>0.21961796075240442</v>
      </c>
      <c r="O210" s="4">
        <f t="shared" si="20"/>
        <v>4.4214790379990031E-3</v>
      </c>
      <c r="P210" s="4">
        <f t="shared" si="20"/>
        <v>6.3178471187080976E-2</v>
      </c>
      <c r="Q210" s="4">
        <f t="shared" si="20"/>
        <v>9.523578070621621E-3</v>
      </c>
      <c r="R210" s="4">
        <f t="shared" si="20"/>
        <v>1.0426497628939393E-2</v>
      </c>
      <c r="S210" s="4">
        <f t="shared" si="20"/>
        <v>2.1372663777385467E-3</v>
      </c>
    </row>
    <row r="211" spans="1:19" x14ac:dyDescent="0.2">
      <c r="A211">
        <v>203</v>
      </c>
      <c r="B211">
        <f t="shared" si="24"/>
        <v>-1.9800000000000426</v>
      </c>
      <c r="C211">
        <f t="shared" si="22"/>
        <v>152.15999999999966</v>
      </c>
      <c r="D211" s="8">
        <f>EXP(SUMPRODUCT(LN($F211:$S211),AlturaTRI!$C$24:$P$24)+SUMPRODUCT(LN(1-$F211:$S211),1-AlturaTRI!$C$24:$P$24))</f>
        <v>0.15277180712461794</v>
      </c>
      <c r="E211">
        <f t="shared" si="23"/>
        <v>2.5795028833679332E-2</v>
      </c>
      <c r="F211" s="4">
        <f t="shared" si="20"/>
        <v>0.15573299619310088</v>
      </c>
      <c r="G211" s="4">
        <f t="shared" si="20"/>
        <v>2.6701617327524178E-2</v>
      </c>
      <c r="H211" s="4">
        <f t="shared" si="20"/>
        <v>1.1284815172318384E-2</v>
      </c>
      <c r="I211" s="4">
        <f t="shared" si="20"/>
        <v>5.0727212457217008E-2</v>
      </c>
      <c r="J211" s="4">
        <f t="shared" si="20"/>
        <v>2.2238067841140593E-3</v>
      </c>
      <c r="K211" s="4">
        <f t="shared" si="20"/>
        <v>5.4596415342590063E-3</v>
      </c>
      <c r="L211" s="4">
        <f t="shared" si="20"/>
        <v>3.1588307273012202E-3</v>
      </c>
      <c r="M211" s="4">
        <f t="shared" si="20"/>
        <v>7.6722742706378903E-3</v>
      </c>
      <c r="N211" s="4">
        <f t="shared" si="20"/>
        <v>0.22149455151318695</v>
      </c>
      <c r="O211" s="4">
        <f t="shared" si="20"/>
        <v>4.5401120714980659E-3</v>
      </c>
      <c r="P211" s="4">
        <f t="shared" si="20"/>
        <v>6.3840594838096787E-2</v>
      </c>
      <c r="Q211" s="4">
        <f t="shared" si="20"/>
        <v>9.7196609685200833E-3</v>
      </c>
      <c r="R211" s="4">
        <f t="shared" si="20"/>
        <v>1.059183185775117E-2</v>
      </c>
      <c r="S211" s="4">
        <f t="shared" si="20"/>
        <v>2.1890708887047769E-3</v>
      </c>
    </row>
    <row r="212" spans="1:19" x14ac:dyDescent="0.2">
      <c r="A212">
        <v>204</v>
      </c>
      <c r="B212">
        <f t="shared" si="24"/>
        <v>-1.9700000000000426</v>
      </c>
      <c r="C212">
        <f t="shared" si="22"/>
        <v>152.23999999999967</v>
      </c>
      <c r="D212" s="8">
        <f>EXP(SUMPRODUCT(LN($F212:$S212),AlturaTRI!$C$24:$P$24)+SUMPRODUCT(LN(1-$F212:$S212),1-AlturaTRI!$C$24:$P$24))</f>
        <v>0.15358058445671943</v>
      </c>
      <c r="E212">
        <f t="shared" si="23"/>
        <v>2.630954477371325E-2</v>
      </c>
      <c r="F212" s="4">
        <f t="shared" si="20"/>
        <v>0.15635039715754342</v>
      </c>
      <c r="G212" s="4">
        <f t="shared" si="20"/>
        <v>2.6990159473541546E-2</v>
      </c>
      <c r="H212" s="4">
        <f t="shared" si="20"/>
        <v>1.14377143984387E-2</v>
      </c>
      <c r="I212" s="4">
        <f t="shared" si="20"/>
        <v>5.1155481157017242E-2</v>
      </c>
      <c r="J212" s="4">
        <f t="shared" si="20"/>
        <v>2.2672667637273934E-3</v>
      </c>
      <c r="K212" s="4">
        <f t="shared" si="20"/>
        <v>5.5489191596346582E-3</v>
      </c>
      <c r="L212" s="4">
        <f t="shared" si="20"/>
        <v>3.258248231334109E-3</v>
      </c>
      <c r="M212" s="4">
        <f t="shared" si="20"/>
        <v>7.7507429863256476E-3</v>
      </c>
      <c r="N212" s="4">
        <f t="shared" si="20"/>
        <v>0.22338258735298575</v>
      </c>
      <c r="O212" s="4">
        <f t="shared" si="20"/>
        <v>4.6619132517445308E-3</v>
      </c>
      <c r="P212" s="4">
        <f t="shared" si="20"/>
        <v>6.4509179853710574E-2</v>
      </c>
      <c r="Q212" s="4">
        <f t="shared" si="20"/>
        <v>9.9197406243787083E-3</v>
      </c>
      <c r="R212" s="4">
        <f t="shared" si="20"/>
        <v>1.0759759304995333E-2</v>
      </c>
      <c r="S212" s="4">
        <f t="shared" si="20"/>
        <v>2.2421282511079243E-3</v>
      </c>
    </row>
    <row r="213" spans="1:19" x14ac:dyDescent="0.2">
      <c r="A213">
        <v>205</v>
      </c>
      <c r="B213">
        <f t="shared" si="24"/>
        <v>-1.9600000000000426</v>
      </c>
      <c r="C213">
        <f t="shared" si="22"/>
        <v>152.31999999999965</v>
      </c>
      <c r="D213" s="8">
        <f>EXP(SUMPRODUCT(LN($F213:$S213),AlturaTRI!$C$24:$P$24)+SUMPRODUCT(LN(1-$F213:$S213),1-AlturaTRI!$C$24:$P$24))</f>
        <v>0.15438471255762823</v>
      </c>
      <c r="E213">
        <f t="shared" si="23"/>
        <v>2.6831640115965893E-2</v>
      </c>
      <c r="F213" s="4">
        <f t="shared" si="20"/>
        <v>0.1569697907156021</v>
      </c>
      <c r="G213" s="4">
        <f t="shared" si="20"/>
        <v>2.7281732255197977E-2</v>
      </c>
      <c r="H213" s="4">
        <f t="shared" si="20"/>
        <v>1.1592660983287848E-2</v>
      </c>
      <c r="I213" s="4">
        <f t="shared" si="20"/>
        <v>5.1587169059994872E-2</v>
      </c>
      <c r="J213" s="4">
        <f t="shared" si="20"/>
        <v>2.3115741164484774E-3</v>
      </c>
      <c r="K213" s="4">
        <f t="shared" si="20"/>
        <v>5.6396483998818357E-3</v>
      </c>
      <c r="L213" s="4">
        <f t="shared" si="20"/>
        <v>3.3607841415889861E-3</v>
      </c>
      <c r="M213" s="4">
        <f t="shared" si="20"/>
        <v>7.8300079137173569E-3</v>
      </c>
      <c r="N213" s="4">
        <f t="shared" si="20"/>
        <v>0.22528205977606217</v>
      </c>
      <c r="O213" s="4">
        <f t="shared" si="20"/>
        <v>4.7869663751609259E-3</v>
      </c>
      <c r="P213" s="4">
        <f t="shared" si="20"/>
        <v>6.5184279237502557E-2</v>
      </c>
      <c r="Q213" s="4">
        <f t="shared" si="20"/>
        <v>1.0123896822873506E-2</v>
      </c>
      <c r="R213" s="4">
        <f t="shared" si="20"/>
        <v>1.0930319733699847E-2</v>
      </c>
      <c r="S213" s="4">
        <f t="shared" si="20"/>
        <v>2.2964686257631725E-3</v>
      </c>
    </row>
    <row r="214" spans="1:19" x14ac:dyDescent="0.2">
      <c r="A214">
        <v>206</v>
      </c>
      <c r="B214">
        <f t="shared" si="24"/>
        <v>-1.9500000000000426</v>
      </c>
      <c r="C214">
        <f t="shared" si="22"/>
        <v>152.39999999999966</v>
      </c>
      <c r="D214" s="8">
        <f>EXP(SUMPRODUCT(LN($F214:$S214),AlturaTRI!$C$24:$P$24)+SUMPRODUCT(LN(1-$F214:$S214),1-AlturaTRI!$C$24:$P$24))</f>
        <v>0.15518396644695123</v>
      </c>
      <c r="E214">
        <f t="shared" si="23"/>
        <v>2.7361359818752356E-2</v>
      </c>
      <c r="F214" s="4">
        <f t="shared" si="20"/>
        <v>0.15759117968931072</v>
      </c>
      <c r="G214" s="4">
        <f t="shared" si="20"/>
        <v>2.757636560639927E-2</v>
      </c>
      <c r="H214" s="4">
        <f t="shared" si="20"/>
        <v>1.1749681679094839E-2</v>
      </c>
      <c r="I214" s="4">
        <f t="shared" si="20"/>
        <v>5.2022300136334798E-2</v>
      </c>
      <c r="J214" s="4">
        <f t="shared" si="20"/>
        <v>2.3567452865193156E-3</v>
      </c>
      <c r="K214" s="4">
        <f t="shared" si="20"/>
        <v>5.7318525847239376E-3</v>
      </c>
      <c r="L214" s="4">
        <f t="shared" si="20"/>
        <v>3.466535598111946E-3</v>
      </c>
      <c r="M214" s="4">
        <f t="shared" si="20"/>
        <v>7.9100770016994355E-3</v>
      </c>
      <c r="N214" s="4">
        <f t="shared" si="20"/>
        <v>0.2271929588124347</v>
      </c>
      <c r="O214" s="4">
        <f t="shared" si="20"/>
        <v>4.9153574105145793E-3</v>
      </c>
      <c r="P214" s="4">
        <f t="shared" si="20"/>
        <v>6.5865946215725377E-2</v>
      </c>
      <c r="Q214" s="4">
        <f t="shared" si="20"/>
        <v>1.0332210871484289E-2</v>
      </c>
      <c r="R214" s="4">
        <f t="shared" si="20"/>
        <v>1.1103553487501442E-2</v>
      </c>
      <c r="S214" s="4">
        <f t="shared" si="20"/>
        <v>2.3521228927796053E-3</v>
      </c>
    </row>
    <row r="215" spans="1:19" x14ac:dyDescent="0.2">
      <c r="A215">
        <v>207</v>
      </c>
      <c r="B215">
        <f t="shared" si="24"/>
        <v>-1.9400000000000426</v>
      </c>
      <c r="C215">
        <f t="shared" si="22"/>
        <v>152.47999999999965</v>
      </c>
      <c r="D215" s="8">
        <f>EXP(SUMPRODUCT(LN($F215:$S215),AlturaTRI!$C$24:$P$24)+SUMPRODUCT(LN(1-$F215:$S215),1-AlturaTRI!$C$24:$P$24))</f>
        <v>0.15597811750100604</v>
      </c>
      <c r="E215">
        <f t="shared" si="23"/>
        <v>2.7898747420504865E-2</v>
      </c>
      <c r="F215" s="4">
        <f t="shared" si="20"/>
        <v>0.15821456687491628</v>
      </c>
      <c r="G215" s="4">
        <f t="shared" si="20"/>
        <v>2.787408971550031E-2</v>
      </c>
      <c r="H215" s="4">
        <f t="shared" si="20"/>
        <v>1.1908803569590724E-2</v>
      </c>
      <c r="I215" s="4">
        <f t="shared" ref="G215:S234" si="25">1/(1+EXP(-I$2*($B215-I$3)))</f>
        <v>5.2460898467776303E-2</v>
      </c>
      <c r="J215" s="4">
        <f t="shared" si="25"/>
        <v>2.4027970342370229E-3</v>
      </c>
      <c r="K215" s="4">
        <f t="shared" si="25"/>
        <v>5.8255554098351255E-3</v>
      </c>
      <c r="L215" s="4">
        <f t="shared" si="25"/>
        <v>3.5756027238225793E-3</v>
      </c>
      <c r="M215" s="4">
        <f t="shared" si="25"/>
        <v>7.9909582758396422E-3</v>
      </c>
      <c r="N215" s="4">
        <f t="shared" si="25"/>
        <v>0.22911527300205431</v>
      </c>
      <c r="O215" s="4">
        <f t="shared" si="25"/>
        <v>5.047174552834599E-3</v>
      </c>
      <c r="P215" s="4">
        <f t="shared" si="25"/>
        <v>6.6554234233384343E-2</v>
      </c>
      <c r="Q215" s="4">
        <f t="shared" si="25"/>
        <v>1.0544765626639198E-2</v>
      </c>
      <c r="R215" s="4">
        <f t="shared" si="25"/>
        <v>1.1279501498188498E-2</v>
      </c>
      <c r="S215" s="4">
        <f t="shared" si="25"/>
        <v>2.4091226683809939E-3</v>
      </c>
    </row>
    <row r="216" spans="1:19" x14ac:dyDescent="0.2">
      <c r="A216">
        <v>208</v>
      </c>
      <c r="B216">
        <f t="shared" si="24"/>
        <v>-1.9300000000000426</v>
      </c>
      <c r="C216">
        <f t="shared" si="22"/>
        <v>152.55999999999966</v>
      </c>
      <c r="D216" s="8">
        <f>EXP(SUMPRODUCT(LN($F216:$S216),AlturaTRI!$C$24:$P$24)+SUMPRODUCT(LN(1-$F216:$S216),1-AlturaTRI!$C$24:$P$24))</f>
        <v>0.15676693344028375</v>
      </c>
      <c r="E216">
        <f t="shared" si="23"/>
        <v>2.8443844994156506E-2</v>
      </c>
      <c r="F216" s="4">
        <f t="shared" ref="F216:S279" si="26">1/(1+EXP(-F$2*($B216-F$3)))</f>
        <v>0.15883995504261833</v>
      </c>
      <c r="G216" s="4">
        <f t="shared" si="25"/>
        <v>2.8174935026554854E-2</v>
      </c>
      <c r="H216" s="4">
        <f t="shared" si="25"/>
        <v>1.2070054073620728E-2</v>
      </c>
      <c r="I216" s="4">
        <f t="shared" si="25"/>
        <v>5.2902988247119781E-2</v>
      </c>
      <c r="J216" s="4">
        <f t="shared" si="25"/>
        <v>2.4497464419072916E-3</v>
      </c>
      <c r="K216" s="4">
        <f t="shared" si="25"/>
        <v>5.9207809422833274E-3</v>
      </c>
      <c r="L216" s="4">
        <f t="shared" si="25"/>
        <v>3.6880887133509781E-3</v>
      </c>
      <c r="M216" s="4">
        <f t="shared" si="25"/>
        <v>8.0726598390716033E-3</v>
      </c>
      <c r="N216" s="4">
        <f t="shared" si="25"/>
        <v>0.23104898937922225</v>
      </c>
      <c r="O216" s="4">
        <f t="shared" si="25"/>
        <v>5.1825082785353343E-3</v>
      </c>
      <c r="P216" s="4">
        <f t="shared" si="25"/>
        <v>6.7249196950184789E-2</v>
      </c>
      <c r="Q216" s="4">
        <f t="shared" si="25"/>
        <v>1.0761645520183544E-2</v>
      </c>
      <c r="R216" s="4">
        <f t="shared" si="25"/>
        <v>1.1458205293311197E-2</v>
      </c>
      <c r="S216" s="4">
        <f t="shared" si="25"/>
        <v>2.467500322103492E-3</v>
      </c>
    </row>
    <row r="217" spans="1:19" x14ac:dyDescent="0.2">
      <c r="A217">
        <v>209</v>
      </c>
      <c r="B217">
        <f t="shared" si="24"/>
        <v>-1.9200000000000426</v>
      </c>
      <c r="C217">
        <f t="shared" si="22"/>
        <v>152.63999999999965</v>
      </c>
      <c r="D217" s="8">
        <f>EXP(SUMPRODUCT(LN($F217:$S217),AlturaTRI!$C$24:$P$24)+SUMPRODUCT(LN(1-$F217:$S217),1-AlturaTRI!$C$24:$P$24))</f>
        <v>0.15755017831838897</v>
      </c>
      <c r="E217">
        <f t="shared" si="23"/>
        <v>2.8996693101366641E-2</v>
      </c>
      <c r="F217" s="4">
        <f t="shared" si="26"/>
        <v>0.15946734693630768</v>
      </c>
      <c r="G217" s="4">
        <f t="shared" si="25"/>
        <v>2.8478932240549332E-2</v>
      </c>
      <c r="H217" s="4">
        <f t="shared" si="25"/>
        <v>1.2233460948781737E-2</v>
      </c>
      <c r="I217" s="4">
        <f t="shared" si="25"/>
        <v>5.3348593777710306E-2</v>
      </c>
      <c r="J217" s="4">
        <f t="shared" si="25"/>
        <v>2.497610919905217E-3</v>
      </c>
      <c r="K217" s="4">
        <f t="shared" si="25"/>
        <v>6.0175536260442999E-3</v>
      </c>
      <c r="L217" s="4">
        <f t="shared" si="25"/>
        <v>3.8040999243429551E-3</v>
      </c>
      <c r="M217" s="4">
        <f t="shared" si="25"/>
        <v>8.1551898723842536E-3</v>
      </c>
      <c r="N217" s="4">
        <f t="shared" si="25"/>
        <v>0.23299409345726127</v>
      </c>
      <c r="O217" s="4">
        <f t="shared" si="25"/>
        <v>5.3214514017656395E-3</v>
      </c>
      <c r="P217" s="4">
        <f t="shared" si="25"/>
        <v>6.7950888236344001E-2</v>
      </c>
      <c r="Q217" s="4">
        <f t="shared" si="25"/>
        <v>1.0982936586170833E-2</v>
      </c>
      <c r="R217" s="4">
        <f t="shared" si="25"/>
        <v>1.1639707003858293E-2</v>
      </c>
      <c r="S217" s="4">
        <f t="shared" si="25"/>
        <v>2.5272889943778838E-3</v>
      </c>
    </row>
    <row r="218" spans="1:19" x14ac:dyDescent="0.2">
      <c r="A218">
        <v>210</v>
      </c>
      <c r="B218">
        <f t="shared" si="24"/>
        <v>-1.9100000000000426</v>
      </c>
      <c r="C218">
        <f t="shared" si="22"/>
        <v>152.71999999999966</v>
      </c>
      <c r="D218" s="8">
        <f>EXP(SUMPRODUCT(LN($F218:$S218),AlturaTRI!$C$24:$P$24)+SUMPRODUCT(LN(1-$F218:$S218),1-AlturaTRI!$C$24:$P$24))</f>
        <v>0.15832761251253025</v>
      </c>
      <c r="E218">
        <f t="shared" si="23"/>
        <v>2.9557330746612532E-2</v>
      </c>
      <c r="F218" s="4">
        <f t="shared" si="26"/>
        <v>0.16009674527330486</v>
      </c>
      <c r="G218" s="4">
        <f t="shared" si="25"/>
        <v>2.8786112316619757E-2</v>
      </c>
      <c r="H218" s="4">
        <f t="shared" si="25"/>
        <v>1.2399052295084997E-2</v>
      </c>
      <c r="I218" s="4">
        <f t="shared" si="25"/>
        <v>5.37977394728976E-2</v>
      </c>
      <c r="J218" s="4">
        <f t="shared" si="25"/>
        <v>2.5464082128451898E-3</v>
      </c>
      <c r="K218" s="4">
        <f t="shared" si="25"/>
        <v>6.1158982875872733E-3</v>
      </c>
      <c r="L218" s="4">
        <f t="shared" si="25"/>
        <v>3.9237459712903452E-3</v>
      </c>
      <c r="M218" s="4">
        <f t="shared" si="25"/>
        <v>8.2385566355162691E-3</v>
      </c>
      <c r="N218" s="4">
        <f t="shared" si="25"/>
        <v>0.23495056921345125</v>
      </c>
      <c r="O218" s="4">
        <f t="shared" si="25"/>
        <v>5.4640991320035505E-3</v>
      </c>
      <c r="P218" s="4">
        <f t="shared" si="25"/>
        <v>6.865936216826625E-2</v>
      </c>
      <c r="Q218" s="4">
        <f t="shared" si="25"/>
        <v>1.1208726487974371E-2</v>
      </c>
      <c r="R218" s="4">
        <f t="shared" si="25"/>
        <v>1.1824049372000054E-2</v>
      </c>
      <c r="S218" s="4">
        <f t="shared" si="25"/>
        <v>2.5885226145041331E-3</v>
      </c>
    </row>
    <row r="219" spans="1:19" x14ac:dyDescent="0.2">
      <c r="A219">
        <v>211</v>
      </c>
      <c r="B219">
        <f t="shared" si="24"/>
        <v>-1.9000000000000425</v>
      </c>
      <c r="C219">
        <f t="shared" si="22"/>
        <v>152.79999999999967</v>
      </c>
      <c r="D219" s="8">
        <f>EXP(SUMPRODUCT(LN($F219:$S219),AlturaTRI!$C$24:$P$24)+SUMPRODUCT(LN(1-$F219:$S219),1-AlturaTRI!$C$24:$P$24))</f>
        <v>0.15909899271563591</v>
      </c>
      <c r="E219">
        <f t="shared" si="23"/>
        <v>3.0125795331172517E-2</v>
      </c>
      <c r="F219" s="4">
        <f t="shared" si="26"/>
        <v>0.16072815274409752</v>
      </c>
      <c r="G219" s="4">
        <f t="shared" si="25"/>
        <v>2.9096506473251169E-2</v>
      </c>
      <c r="H219" s="4">
        <f t="shared" si="25"/>
        <v>1.256685655864357E-2</v>
      </c>
      <c r="I219" s="4">
        <f t="shared" si="25"/>
        <v>5.4250449855472324E-2</v>
      </c>
      <c r="J219" s="4">
        <f t="shared" si="25"/>
        <v>2.5961564058616668E-3</v>
      </c>
      <c r="K219" s="4">
        <f t="shared" si="25"/>
        <v>6.2158401415327701E-3</v>
      </c>
      <c r="L219" s="4">
        <f t="shared" si="25"/>
        <v>4.0471398219438697E-3</v>
      </c>
      <c r="M219" s="4">
        <f t="shared" si="25"/>
        <v>8.3227684676554555E-3</v>
      </c>
      <c r="N219" s="4">
        <f t="shared" si="25"/>
        <v>0.23691839907424017</v>
      </c>
      <c r="O219" s="4">
        <f t="shared" si="25"/>
        <v>5.6105491329154385E-3</v>
      </c>
      <c r="P219" s="4">
        <f t="shared" si="25"/>
        <v>6.9374673024078362E-2</v>
      </c>
      <c r="Q219" s="4">
        <f t="shared" si="25"/>
        <v>1.1439104545716625E-2</v>
      </c>
      <c r="R219" s="4">
        <f t="shared" si="25"/>
        <v>1.2011275758896751E-2</v>
      </c>
      <c r="S219" s="4">
        <f t="shared" si="25"/>
        <v>2.6512359190260307E-3</v>
      </c>
    </row>
    <row r="220" spans="1:19" x14ac:dyDescent="0.2">
      <c r="A220">
        <v>212</v>
      </c>
      <c r="B220">
        <f t="shared" si="24"/>
        <v>-1.8900000000000425</v>
      </c>
      <c r="C220">
        <f t="shared" si="22"/>
        <v>152.87999999999965</v>
      </c>
      <c r="D220" s="8">
        <f>EXP(SUMPRODUCT(LN($F220:$S220),AlturaTRI!$C$24:$P$24)+SUMPRODUCT(LN(1-$F220:$S220),1-AlturaTRI!$C$24:$P$24))</f>
        <v>0.15986407193017474</v>
      </c>
      <c r="E220">
        <f t="shared" si="23"/>
        <v>3.0702122607026389E-2</v>
      </c>
      <c r="F220" s="4">
        <f t="shared" si="26"/>
        <v>0.16136157201207749</v>
      </c>
      <c r="G220" s="4">
        <f t="shared" si="25"/>
        <v>2.9410146189458832E-2</v>
      </c>
      <c r="H220" s="4">
        <f t="shared" si="25"/>
        <v>1.2736902535384426E-2</v>
      </c>
      <c r="I220" s="4">
        <f t="shared" si="25"/>
        <v>5.4706749557078063E-2</v>
      </c>
      <c r="J220" s="4">
        <f t="shared" si="25"/>
        <v>2.6468739310025434E-3</v>
      </c>
      <c r="K220" s="4">
        <f t="shared" si="25"/>
        <v>6.317404796383202E-3</v>
      </c>
      <c r="L220" s="4">
        <f t="shared" si="25"/>
        <v>4.174397896366415E-3</v>
      </c>
      <c r="M220" s="4">
        <f t="shared" si="25"/>
        <v>8.4078337881431167E-3</v>
      </c>
      <c r="N220" s="4">
        <f t="shared" si="25"/>
        <v>0.23889756390074185</v>
      </c>
      <c r="O220" s="4">
        <f t="shared" si="25"/>
        <v>5.7609015824988145E-3</v>
      </c>
      <c r="P220" s="4">
        <f t="shared" si="25"/>
        <v>7.0096875279024362E-2</v>
      </c>
      <c r="Q220" s="4">
        <f t="shared" si="25"/>
        <v>1.1674161764013771E-2</v>
      </c>
      <c r="R220" s="4">
        <f t="shared" si="25"/>
        <v>1.2201430152572025E-2</v>
      </c>
      <c r="S220" s="4">
        <f t="shared" si="25"/>
        <v>2.7154644705139619E-3</v>
      </c>
    </row>
    <row r="221" spans="1:19" x14ac:dyDescent="0.2">
      <c r="A221">
        <v>213</v>
      </c>
      <c r="B221">
        <f t="shared" si="24"/>
        <v>-1.8800000000000425</v>
      </c>
      <c r="C221">
        <f t="shared" si="22"/>
        <v>152.95999999999967</v>
      </c>
      <c r="D221" s="8">
        <f>EXP(SUMPRODUCT(LN($F221:$S221),AlturaTRI!$C$24:$P$24)+SUMPRODUCT(LN(1-$F221:$S221),1-AlturaTRI!$C$24:$P$24))</f>
        <v>0.16062259946376181</v>
      </c>
      <c r="E221">
        <f t="shared" si="23"/>
        <v>3.1286346630699353E-2</v>
      </c>
      <c r="F221" s="4">
        <f t="shared" si="26"/>
        <v>0.16199700571327749</v>
      </c>
      <c r="G221" s="4">
        <f t="shared" si="25"/>
        <v>2.9727063205950529E-2</v>
      </c>
      <c r="H221" s="4">
        <f t="shared" si="25"/>
        <v>1.2909219374784699E-2</v>
      </c>
      <c r="I221" s="4">
        <f t="shared" si="25"/>
        <v>5.5166663317598591E-2</v>
      </c>
      <c r="J221" s="4">
        <f t="shared" si="25"/>
        <v>2.6985795737369616E-3</v>
      </c>
      <c r="K221" s="4">
        <f t="shared" si="25"/>
        <v>6.4206182603267093E-3</v>
      </c>
      <c r="L221" s="4">
        <f t="shared" si="25"/>
        <v>4.3056401686850029E-3</v>
      </c>
      <c r="M221" s="4">
        <f t="shared" si="25"/>
        <v>8.4937610971834322E-3</v>
      </c>
      <c r="N221" s="4">
        <f t="shared" si="25"/>
        <v>0.24088804297453123</v>
      </c>
      <c r="O221" s="4">
        <f t="shared" si="25"/>
        <v>5.9152592345273827E-3</v>
      </c>
      <c r="P221" s="4">
        <f t="shared" si="25"/>
        <v>7.082602360071609E-2</v>
      </c>
      <c r="Q221" s="4">
        <f t="shared" si="25"/>
        <v>1.1913990860032062E-2</v>
      </c>
      <c r="R221" s="4">
        <f t="shared" si="25"/>
        <v>1.2394557175850361E-2</v>
      </c>
      <c r="S221" s="4">
        <f t="shared" si="25"/>
        <v>2.7812446767638359E-3</v>
      </c>
    </row>
    <row r="222" spans="1:19" x14ac:dyDescent="0.2">
      <c r="A222">
        <v>214</v>
      </c>
      <c r="B222">
        <f t="shared" si="24"/>
        <v>-1.8700000000000425</v>
      </c>
      <c r="C222">
        <f t="shared" si="22"/>
        <v>153.03999999999965</v>
      </c>
      <c r="D222" s="8">
        <f>EXP(SUMPRODUCT(LN($F222:$S222),AlturaTRI!$C$24:$P$24)+SUMPRODUCT(LN(1-$F222:$S222),1-AlturaTRI!$C$24:$P$24))</f>
        <v>0.16137432092663373</v>
      </c>
      <c r="E222">
        <f t="shared" si="23"/>
        <v>3.1878499717076465E-2</v>
      </c>
      <c r="F222" s="4">
        <f t="shared" si="26"/>
        <v>0.16263445645610705</v>
      </c>
      <c r="G222" s="4">
        <f t="shared" si="25"/>
        <v>3.0047289526269182E-2</v>
      </c>
      <c r="H222" s="4">
        <f t="shared" si="25"/>
        <v>1.3083836583632023E-2</v>
      </c>
      <c r="I222" s="4">
        <f t="shared" si="25"/>
        <v>5.5630215984520337E-2</v>
      </c>
      <c r="J222" s="4">
        <f t="shared" si="25"/>
        <v>2.7512924795794081E-3</v>
      </c>
      <c r="K222" s="4">
        <f t="shared" si="25"/>
        <v>6.5255069471148669E-3</v>
      </c>
      <c r="L222" s="4">
        <f t="shared" si="25"/>
        <v>4.4409902716000165E-3</v>
      </c>
      <c r="M222" s="4">
        <f t="shared" si="25"/>
        <v>8.5805589765577672E-3</v>
      </c>
      <c r="N222" s="4">
        <f t="shared" si="25"/>
        <v>0.24288981398374856</v>
      </c>
      <c r="O222" s="4">
        <f t="shared" si="25"/>
        <v>6.0737274813169309E-3</v>
      </c>
      <c r="P222" s="4">
        <f t="shared" si="25"/>
        <v>7.1562172844239491E-2</v>
      </c>
      <c r="Q222" s="4">
        <f t="shared" si="25"/>
        <v>1.2158686291852568E-2</v>
      </c>
      <c r="R222" s="4">
        <f t="shared" si="25"/>
        <v>1.2590702094357947E-2</v>
      </c>
      <c r="S222" s="4">
        <f t="shared" si="25"/>
        <v>2.8486138104203678E-3</v>
      </c>
    </row>
    <row r="223" spans="1:19" x14ac:dyDescent="0.2">
      <c r="A223">
        <v>215</v>
      </c>
      <c r="B223">
        <f t="shared" si="24"/>
        <v>-1.8600000000000425</v>
      </c>
      <c r="C223">
        <f t="shared" si="22"/>
        <v>153.11999999999966</v>
      </c>
      <c r="D223" s="8">
        <f>EXP(SUMPRODUCT(LN($F223:$S223),AlturaTRI!$C$24:$P$24)+SUMPRODUCT(LN(1-$F223:$S223),1-AlturaTRI!$C$24:$P$24))</f>
        <v>0.16211897823108129</v>
      </c>
      <c r="E223">
        <f t="shared" si="23"/>
        <v>3.2478612393214833E-2</v>
      </c>
      <c r="F223" s="4">
        <f t="shared" si="26"/>
        <v>0.16327392682108804</v>
      </c>
      <c r="G223" s="4">
        <f t="shared" si="25"/>
        <v>3.0370857417914964E-2</v>
      </c>
      <c r="H223" s="4">
        <f t="shared" si="25"/>
        <v>1.3260784029808287E-2</v>
      </c>
      <c r="I223" s="4">
        <f t="shared" si="25"/>
        <v>5.6097432512269167E-2</v>
      </c>
      <c r="J223" s="4">
        <f t="shared" si="25"/>
        <v>2.8050321608318763E-3</v>
      </c>
      <c r="K223" s="4">
        <f t="shared" si="25"/>
        <v>6.6320976820148318E-3</v>
      </c>
      <c r="L223" s="4">
        <f t="shared" si="25"/>
        <v>4.5805756037104505E-3</v>
      </c>
      <c r="M223" s="4">
        <f t="shared" si="25"/>
        <v>8.6682360903440892E-3</v>
      </c>
      <c r="N223" s="4">
        <f t="shared" si="25"/>
        <v>0.24490285300952402</v>
      </c>
      <c r="O223" s="4">
        <f t="shared" si="25"/>
        <v>6.236414417830116E-3</v>
      </c>
      <c r="P223" s="4">
        <f t="shared" si="25"/>
        <v>7.2305378047112553E-2</v>
      </c>
      <c r="Q223" s="4">
        <f t="shared" si="25"/>
        <v>1.2408344287140027E-2</v>
      </c>
      <c r="R223" s="4">
        <f t="shared" si="25"/>
        <v>1.2789910824585993E-2</v>
      </c>
      <c r="S223" s="4">
        <f t="shared" si="25"/>
        <v>2.9176100290329594E-3</v>
      </c>
    </row>
    <row r="224" spans="1:19" x14ac:dyDescent="0.2">
      <c r="A224">
        <v>216</v>
      </c>
      <c r="B224">
        <f t="shared" si="24"/>
        <v>-1.8500000000000425</v>
      </c>
      <c r="C224">
        <f t="shared" si="22"/>
        <v>153.19999999999965</v>
      </c>
      <c r="D224" s="8">
        <f>EXP(SUMPRODUCT(LN($F224:$S224),AlturaTRI!$C$24:$P$24)+SUMPRODUCT(LN(1-$F224:$S224),1-AlturaTRI!$C$24:$P$24))</f>
        <v>0.16285630959292813</v>
      </c>
      <c r="E224">
        <f t="shared" si="23"/>
        <v>3.3086713352181732E-2</v>
      </c>
      <c r="F224" s="4">
        <f t="shared" si="26"/>
        <v>0.16391541936058959</v>
      </c>
      <c r="G224" s="4">
        <f t="shared" si="25"/>
        <v>3.0697799413446157E-2</v>
      </c>
      <c r="H224" s="4">
        <f t="shared" si="25"/>
        <v>1.3440091946096716E-2</v>
      </c>
      <c r="I224" s="4">
        <f t="shared" si="25"/>
        <v>5.6568337961521858E-2</v>
      </c>
      <c r="J224" s="4">
        <f t="shared" si="25"/>
        <v>2.8598185034460237E-3</v>
      </c>
      <c r="K224" s="4">
        <f t="shared" si="25"/>
        <v>6.7404177078362734E-3</v>
      </c>
      <c r="L224" s="4">
        <f t="shared" si="25"/>
        <v>4.7245274397141436E-3</v>
      </c>
      <c r="M224" s="4">
        <f t="shared" si="25"/>
        <v>8.7568011856412921E-3</v>
      </c>
      <c r="N224" s="4">
        <f t="shared" si="25"/>
        <v>0.24692713451273254</v>
      </c>
      <c r="O224" s="4">
        <f t="shared" si="25"/>
        <v>6.4034309071377797E-3</v>
      </c>
      <c r="P224" s="4">
        <f t="shared" si="25"/>
        <v>7.3055694424094514E-2</v>
      </c>
      <c r="Q224" s="4">
        <f t="shared" si="25"/>
        <v>1.2663062872111407E-2</v>
      </c>
      <c r="R224" s="4">
        <f t="shared" si="25"/>
        <v>1.2992229942015774E-2</v>
      </c>
      <c r="S224" s="4">
        <f t="shared" si="25"/>
        <v>2.9882723955526169E-3</v>
      </c>
    </row>
    <row r="225" spans="1:19" x14ac:dyDescent="0.2">
      <c r="A225">
        <v>217</v>
      </c>
      <c r="B225">
        <f t="shared" si="24"/>
        <v>-1.8400000000000425</v>
      </c>
      <c r="C225">
        <f t="shared" si="22"/>
        <v>153.27999999999966</v>
      </c>
      <c r="D225" s="8">
        <f>EXP(SUMPRODUCT(LN($F225:$S225),AlturaTRI!$C$24:$P$24)+SUMPRODUCT(LN(1-$F225:$S225),1-AlturaTRI!$C$24:$P$24))</f>
        <v>0.1635860495351516</v>
      </c>
      <c r="E225">
        <f t="shared" si="23"/>
        <v>3.3702829406946751E-2</v>
      </c>
      <c r="F225" s="4">
        <f t="shared" si="26"/>
        <v>0.16455893659856263</v>
      </c>
      <c r="G225" s="4">
        <f t="shared" si="25"/>
        <v>3.1028148311558049E-2</v>
      </c>
      <c r="H225" s="4">
        <f t="shared" si="25"/>
        <v>1.3621790934011654E-2</v>
      </c>
      <c r="I225" s="4">
        <f t="shared" si="25"/>
        <v>5.7042957498491018E-2</v>
      </c>
      <c r="J225" s="4">
        <f t="shared" si="25"/>
        <v>2.9156717740071287E-3</v>
      </c>
      <c r="K225" s="4">
        <f t="shared" si="25"/>
        <v>6.8504946910338017E-3</v>
      </c>
      <c r="L225" s="4">
        <f t="shared" si="25"/>
        <v>4.8729810435419072E-3</v>
      </c>
      <c r="M225" s="4">
        <f t="shared" si="25"/>
        <v>8.8462630932986085E-3</v>
      </c>
      <c r="N225" s="4">
        <f t="shared" si="25"/>
        <v>0.24896263132109292</v>
      </c>
      <c r="O225" s="4">
        <f t="shared" si="25"/>
        <v>6.5748906472542119E-3</v>
      </c>
      <c r="P225" s="4">
        <f t="shared" si="25"/>
        <v>7.3813177361843021E-2</v>
      </c>
      <c r="Q225" s="4">
        <f t="shared" si="25"/>
        <v>1.2922941900799078E-2</v>
      </c>
      <c r="R225" s="4">
        <f t="shared" si="25"/>
        <v>1.3197706689304171E-2</v>
      </c>
      <c r="S225" s="4">
        <f t="shared" si="25"/>
        <v>3.0606408992783773E-3</v>
      </c>
    </row>
    <row r="226" spans="1:19" x14ac:dyDescent="0.2">
      <c r="A226">
        <v>218</v>
      </c>
      <c r="B226">
        <f t="shared" si="24"/>
        <v>-1.8300000000000425</v>
      </c>
      <c r="C226">
        <f t="shared" si="22"/>
        <v>153.35999999999967</v>
      </c>
      <c r="D226" s="8">
        <f>EXP(SUMPRODUCT(LN($F226:$S226),AlturaTRI!$C$24:$P$24)+SUMPRODUCT(LN(1-$F226:$S226),1-AlturaTRI!$C$24:$P$24))</f>
        <v>0.16430792889373952</v>
      </c>
      <c r="E226">
        <f t="shared" si="23"/>
        <v>3.4326985444357312E-2</v>
      </c>
      <c r="F226" s="4">
        <f t="shared" si="26"/>
        <v>0.1652044810302741</v>
      </c>
      <c r="G226" s="4">
        <f t="shared" si="25"/>
        <v>3.1361937178139017E-2</v>
      </c>
      <c r="H226" s="4">
        <f t="shared" si="25"/>
        <v>1.3805911967650929E-2</v>
      </c>
      <c r="I226" s="4">
        <f t="shared" si="25"/>
        <v>5.7521316394183689E-2</v>
      </c>
      <c r="J226" s="4">
        <f t="shared" si="25"/>
        <v>2.9726126268418448E-3</v>
      </c>
      <c r="K226" s="4">
        <f t="shared" si="25"/>
        <v>6.9623567278852645E-3</v>
      </c>
      <c r="L226" s="4">
        <f t="shared" si="25"/>
        <v>5.0260757844844961E-3</v>
      </c>
      <c r="M226" s="4">
        <f t="shared" si="25"/>
        <v>8.9366307286499764E-3</v>
      </c>
      <c r="N226" s="4">
        <f t="shared" si="25"/>
        <v>0.25100931461661857</v>
      </c>
      <c r="O226" s="4">
        <f t="shared" si="25"/>
        <v>6.7509102393628947E-3</v>
      </c>
      <c r="P226" s="4">
        <f t="shared" si="25"/>
        <v>7.4577882413418631E-2</v>
      </c>
      <c r="Q226" s="4">
        <f t="shared" si="25"/>
        <v>1.3188083084603293E-2</v>
      </c>
      <c r="R226" s="4">
        <f t="shared" si="25"/>
        <v>1.340638898452884E-2</v>
      </c>
      <c r="S226" s="4">
        <f t="shared" si="25"/>
        <v>3.1347564772618497E-3</v>
      </c>
    </row>
    <row r="227" spans="1:19" x14ac:dyDescent="0.2">
      <c r="A227">
        <v>219</v>
      </c>
      <c r="B227">
        <f t="shared" si="24"/>
        <v>-1.8200000000000425</v>
      </c>
      <c r="C227">
        <f t="shared" si="22"/>
        <v>153.43999999999966</v>
      </c>
      <c r="D227" s="8">
        <f>EXP(SUMPRODUCT(LN($F227:$S227),AlturaTRI!$C$24:$P$24)+SUMPRODUCT(LN(1-$F227:$S227),1-AlturaTRI!$C$24:$P$24))</f>
        <v>0.16502167482588612</v>
      </c>
      <c r="E227">
        <f t="shared" si="23"/>
        <v>3.4959204379226685E-2</v>
      </c>
      <c r="F227" s="4">
        <f t="shared" si="26"/>
        <v>0.16585205512204032</v>
      </c>
      <c r="G227" s="4">
        <f t="shared" si="25"/>
        <v>3.1699199347302857E-2</v>
      </c>
      <c r="H227" s="4">
        <f t="shared" si="25"/>
        <v>1.3992486397570026E-2</v>
      </c>
      <c r="I227" s="4">
        <f t="shared" si="25"/>
        <v>5.800344002363296E-2</v>
      </c>
      <c r="J227" s="4">
        <f t="shared" si="25"/>
        <v>3.0306621112515908E-3</v>
      </c>
      <c r="K227" s="4">
        <f t="shared" si="25"/>
        <v>7.0760323507464331E-3</v>
      </c>
      <c r="L227" s="4">
        <f t="shared" si="25"/>
        <v>5.1839552563710733E-3</v>
      </c>
      <c r="M227" s="4">
        <f t="shared" si="25"/>
        <v>9.0279130922534499E-3</v>
      </c>
      <c r="N227" s="4">
        <f t="shared" si="25"/>
        <v>0.25306715392343493</v>
      </c>
      <c r="O227" s="4">
        <f t="shared" si="25"/>
        <v>6.9316092574491003E-3</v>
      </c>
      <c r="P227" s="4">
        <f t="shared" si="25"/>
        <v>7.5349865292632962E-2</v>
      </c>
      <c r="Q227" s="4">
        <f t="shared" si="25"/>
        <v>1.345859002212753E-2</v>
      </c>
      <c r="R227" s="4">
        <f t="shared" si="25"/>
        <v>1.3618325429491849E-2</v>
      </c>
      <c r="S227" s="4">
        <f t="shared" si="25"/>
        <v>3.2106610361785195E-3</v>
      </c>
    </row>
    <row r="228" spans="1:19" x14ac:dyDescent="0.2">
      <c r="A228">
        <v>220</v>
      </c>
      <c r="B228">
        <f t="shared" si="24"/>
        <v>-1.8100000000000425</v>
      </c>
      <c r="C228">
        <f t="shared" si="22"/>
        <v>153.51999999999967</v>
      </c>
      <c r="D228" s="8">
        <f>EXP(SUMPRODUCT(LN($F228:$S228),AlturaTRI!$C$24:$P$24)+SUMPRODUCT(LN(1-$F228:$S228),1-AlturaTRI!$C$24:$P$24))</f>
        <v>0.16572701082062863</v>
      </c>
      <c r="E228">
        <f t="shared" si="23"/>
        <v>3.5599507108564431E-2</v>
      </c>
      <c r="F228" s="4">
        <f t="shared" si="26"/>
        <v>0.16650166131096023</v>
      </c>
      <c r="G228" s="4">
        <f t="shared" si="25"/>
        <v>3.2039968422396661E-2</v>
      </c>
      <c r="H228" s="4">
        <f t="shared" si="25"/>
        <v>1.4181545954677844E-2</v>
      </c>
      <c r="I228" s="4">
        <f t="shared" si="25"/>
        <v>5.8489353865102456E-2</v>
      </c>
      <c r="J228" s="4">
        <f t="shared" si="25"/>
        <v>3.0898416788735284E-3</v>
      </c>
      <c r="K228" s="4">
        <f t="shared" si="25"/>
        <v>7.1915505343825535E-3</v>
      </c>
      <c r="L228" s="4">
        <f t="shared" si="25"/>
        <v>5.3467673998575929E-3</v>
      </c>
      <c r="M228" s="4">
        <f t="shared" si="25"/>
        <v>9.1201192706356835E-3</v>
      </c>
      <c r="N228" s="4">
        <f t="shared" si="25"/>
        <v>0.25513611709597145</v>
      </c>
      <c r="O228" s="4">
        <f t="shared" si="25"/>
        <v>7.1171103193546732E-3</v>
      </c>
      <c r="P228" s="4">
        <f t="shared" si="25"/>
        <v>7.6129181868240137E-2</v>
      </c>
      <c r="Q228" s="4">
        <f t="shared" si="25"/>
        <v>1.3734568229290639E-2</v>
      </c>
      <c r="R228" s="4">
        <f t="shared" si="25"/>
        <v>1.3833565318080606E-2</v>
      </c>
      <c r="S228" s="4">
        <f t="shared" si="25"/>
        <v>3.2883974746746552E-3</v>
      </c>
    </row>
    <row r="229" spans="1:19" x14ac:dyDescent="0.2">
      <c r="A229">
        <v>221</v>
      </c>
      <c r="B229">
        <f t="shared" si="24"/>
        <v>-1.8000000000000425</v>
      </c>
      <c r="C229">
        <f t="shared" si="22"/>
        <v>153.59999999999965</v>
      </c>
      <c r="D229" s="8">
        <f>EXP(SUMPRODUCT(LN($F229:$S229),AlturaTRI!$C$24:$P$24)+SUMPRODUCT(LN(1-$F229:$S229),1-AlturaTRI!$C$24:$P$24))</f>
        <v>0.16642365671203377</v>
      </c>
      <c r="E229">
        <f t="shared" si="23"/>
        <v>3.6247912465979762E-2</v>
      </c>
      <c r="F229" s="4">
        <f t="shared" si="26"/>
        <v>0.16715330200464815</v>
      </c>
      <c r="G229" s="4">
        <f t="shared" si="25"/>
        <v>3.2384278276983369E-2</v>
      </c>
      <c r="H229" s="4">
        <f t="shared" si="25"/>
        <v>1.4373122754153545E-2</v>
      </c>
      <c r="I229" s="4">
        <f t="shared" si="25"/>
        <v>5.8979083499262855E-2</v>
      </c>
      <c r="J229" s="4">
        <f t="shared" si="25"/>
        <v>3.150173191171128E-3</v>
      </c>
      <c r="K229" s="4">
        <f t="shared" si="25"/>
        <v>7.3089407023771607E-3</v>
      </c>
      <c r="L229" s="4">
        <f t="shared" si="25"/>
        <v>5.5146646278830405E-3</v>
      </c>
      <c r="M229" s="4">
        <f t="shared" si="25"/>
        <v>9.2132584370413668E-3</v>
      </c>
      <c r="N229" s="4">
        <f t="shared" si="25"/>
        <v>0.25721617030754179</v>
      </c>
      <c r="O229" s="4">
        <f t="shared" si="25"/>
        <v>7.3075391592700096E-3</v>
      </c>
      <c r="P229" s="4">
        <f t="shared" si="25"/>
        <v>7.6915888157968293E-2</v>
      </c>
      <c r="Q229" s="4">
        <f t="shared" si="25"/>
        <v>1.4016125169708109E-2</v>
      </c>
      <c r="R229" s="4">
        <f t="shared" si="25"/>
        <v>1.4052158644684737E-2</v>
      </c>
      <c r="S229" s="4">
        <f t="shared" si="25"/>
        <v>3.3680097061986767E-3</v>
      </c>
    </row>
    <row r="230" spans="1:19" x14ac:dyDescent="0.2">
      <c r="A230">
        <v>222</v>
      </c>
      <c r="B230">
        <f t="shared" si="24"/>
        <v>-1.7900000000000424</v>
      </c>
      <c r="C230">
        <f t="shared" si="22"/>
        <v>153.67999999999967</v>
      </c>
      <c r="D230" s="8">
        <f>EXP(SUMPRODUCT(LN($F230:$S230),AlturaTRI!$C$24:$P$24)+SUMPRODUCT(LN(1-$F230:$S230),1-AlturaTRI!$C$24:$P$24))</f>
        <v>0.16711132869504455</v>
      </c>
      <c r="E230">
        <f t="shared" si="23"/>
        <v>3.6904437176288558E-2</v>
      </c>
      <c r="F230" s="4">
        <f t="shared" si="26"/>
        <v>0.16780697958096619</v>
      </c>
      <c r="G230" s="4">
        <f t="shared" si="25"/>
        <v>3.2732163055798076E-2</v>
      </c>
      <c r="H230" s="4">
        <f t="shared" si="25"/>
        <v>1.4567249299383862E-2</v>
      </c>
      <c r="I230" s="4">
        <f t="shared" si="25"/>
        <v>5.9472654608340447E-2</v>
      </c>
      <c r="J230" s="4">
        <f t="shared" si="25"/>
        <v>3.2116789270562238E-3</v>
      </c>
      <c r="K230" s="4">
        <f t="shared" si="25"/>
        <v>7.4282327336186232E-3</v>
      </c>
      <c r="L230" s="4">
        <f t="shared" si="25"/>
        <v>5.6878039543508804E-3</v>
      </c>
      <c r="M230" s="4">
        <f t="shared" si="25"/>
        <v>9.307339852187721E-3</v>
      </c>
      <c r="N230" s="4">
        <f t="shared" si="25"/>
        <v>0.25930727803932202</v>
      </c>
      <c r="O230" s="4">
        <f t="shared" si="25"/>
        <v>7.5030247016771084E-3</v>
      </c>
      <c r="P230" s="4">
        <f t="shared" si="25"/>
        <v>7.7710040322390053E-2</v>
      </c>
      <c r="Q230" s="4">
        <f t="shared" si="25"/>
        <v>1.4303370285335199E-2</v>
      </c>
      <c r="R230" s="4">
        <f t="shared" si="25"/>
        <v>1.4274156112667661E-2</v>
      </c>
      <c r="S230" s="4">
        <f t="shared" si="25"/>
        <v>3.4495426823259708E-3</v>
      </c>
    </row>
    <row r="231" spans="1:19" x14ac:dyDescent="0.2">
      <c r="A231">
        <v>223</v>
      </c>
      <c r="B231">
        <f t="shared" si="24"/>
        <v>-1.7800000000000424</v>
      </c>
      <c r="C231">
        <f t="shared" si="22"/>
        <v>153.75999999999965</v>
      </c>
      <c r="D231" s="8">
        <f>EXP(SUMPRODUCT(LN($F231:$S231),AlturaTRI!$C$24:$P$24)+SUMPRODUCT(LN(1-$F231:$S231),1-AlturaTRI!$C$24:$P$24))</f>
        <v>0.1677897393441013</v>
      </c>
      <c r="E231">
        <f t="shared" si="23"/>
        <v>3.7569095810355106E-2</v>
      </c>
      <c r="F231" s="4">
        <f t="shared" si="26"/>
        <v>0.16846269638775616</v>
      </c>
      <c r="G231" s="4">
        <f t="shared" si="25"/>
        <v>3.3083657175677218E-2</v>
      </c>
      <c r="H231" s="4">
        <f t="shared" si="25"/>
        <v>1.4763958485920456E-2</v>
      </c>
      <c r="I231" s="4">
        <f t="shared" si="25"/>
        <v>5.997009297523722E-2</v>
      </c>
      <c r="J231" s="4">
        <f t="shared" si="25"/>
        <v>3.2743815906446411E-3</v>
      </c>
      <c r="K231" s="4">
        <f t="shared" si="25"/>
        <v>7.5494569688649045E-3</v>
      </c>
      <c r="L231" s="4">
        <f t="shared" si="25"/>
        <v>5.8663471260923224E-3</v>
      </c>
      <c r="M231" s="4">
        <f t="shared" si="25"/>
        <v>9.402372865024029E-3</v>
      </c>
      <c r="N231" s="4">
        <f t="shared" si="25"/>
        <v>0.26140940306973731</v>
      </c>
      <c r="O231" s="4">
        <f t="shared" si="25"/>
        <v>7.7036991367569994E-3</v>
      </c>
      <c r="P231" s="4">
        <f t="shared" si="25"/>
        <v>7.8511694658629352E-2</v>
      </c>
      <c r="Q231" s="4">
        <f t="shared" si="25"/>
        <v>1.4596415027362987E-2</v>
      </c>
      <c r="R231" s="4">
        <f t="shared" si="25"/>
        <v>1.4499609142891345E-2</v>
      </c>
      <c r="S231" s="4">
        <f t="shared" si="25"/>
        <v>3.5330424165861511E-3</v>
      </c>
    </row>
    <row r="232" spans="1:19" x14ac:dyDescent="0.2">
      <c r="A232">
        <v>224</v>
      </c>
      <c r="B232">
        <f t="shared" si="24"/>
        <v>-1.7700000000000424</v>
      </c>
      <c r="C232">
        <f t="shared" si="22"/>
        <v>153.83999999999966</v>
      </c>
      <c r="D232" s="8">
        <f>EXP(SUMPRODUCT(LN($F232:$S232),AlturaTRI!$C$24:$P$24)+SUMPRODUCT(LN(1-$F232:$S232),1-AlturaTRI!$C$24:$P$24))</f>
        <v>0.16845859763465929</v>
      </c>
      <c r="E232">
        <f t="shared" si="23"/>
        <v>3.8241900740200466E-2</v>
      </c>
      <c r="F232" s="4">
        <f t="shared" si="26"/>
        <v>0.16912045474257101</v>
      </c>
      <c r="G232" s="4">
        <f t="shared" si="25"/>
        <v>3.34387953264597E-2</v>
      </c>
      <c r="H232" s="4">
        <f t="shared" si="25"/>
        <v>1.4963283605456667E-2</v>
      </c>
      <c r="I232" s="4">
        <f t="shared" si="25"/>
        <v>6.0471424482622119E-2</v>
      </c>
      <c r="J232" s="4">
        <f t="shared" si="25"/>
        <v>3.3383043191472857E-3</v>
      </c>
      <c r="K232" s="4">
        <f t="shared" si="25"/>
        <v>7.6726442173867771E-3</v>
      </c>
      <c r="L232" s="4">
        <f t="shared" si="25"/>
        <v>6.0504607581670601E-3</v>
      </c>
      <c r="M232" s="4">
        <f t="shared" si="25"/>
        <v>9.4983669134961687E-3</v>
      </c>
      <c r="N232" s="4">
        <f t="shared" si="25"/>
        <v>0.26352250646427039</v>
      </c>
      <c r="O232" s="4">
        <f t="shared" si="25"/>
        <v>7.9096979972737794E-3</v>
      </c>
      <c r="P232" s="4">
        <f t="shared" si="25"/>
        <v>7.9320907593903131E-2</v>
      </c>
      <c r="Q232" s="4">
        <f t="shared" si="25"/>
        <v>1.4895372887358919E-2</v>
      </c>
      <c r="R232" s="4">
        <f t="shared" si="25"/>
        <v>1.4728569882292869E-2</v>
      </c>
      <c r="S232" s="4">
        <f t="shared" si="25"/>
        <v>3.6185560088019715E-3</v>
      </c>
    </row>
    <row r="233" spans="1:19" x14ac:dyDescent="0.2">
      <c r="A233">
        <v>225</v>
      </c>
      <c r="B233">
        <f t="shared" si="24"/>
        <v>-1.7600000000000424</v>
      </c>
      <c r="C233">
        <f t="shared" si="22"/>
        <v>153.91999999999967</v>
      </c>
      <c r="D233" s="8">
        <f>EXP(SUMPRODUCT(LN($F233:$S233),AlturaTRI!$C$24:$P$24)+SUMPRODUCT(LN(1-$F233:$S233),1-AlturaTRI!$C$24:$P$24))</f>
        <v>0.16911760896772193</v>
      </c>
      <c r="E233">
        <f t="shared" si="23"/>
        <v>3.8922862094409073E-2</v>
      </c>
      <c r="F233" s="4">
        <f t="shared" si="26"/>
        <v>0.16978025693240625</v>
      </c>
      <c r="G233" s="4">
        <f t="shared" si="25"/>
        <v>3.3797612471859161E-2</v>
      </c>
      <c r="H233" s="4">
        <f t="shared" si="25"/>
        <v>1.5165258349823265E-2</v>
      </c>
      <c r="I233" s="4">
        <f t="shared" si="25"/>
        <v>6.0976675111992916E-2</v>
      </c>
      <c r="J233" s="4">
        <f t="shared" si="25"/>
        <v>3.4034706908988221E-3</v>
      </c>
      <c r="K233" s="4">
        <f t="shared" si="25"/>
        <v>7.7978257636899312E-3</v>
      </c>
      <c r="L233" s="4">
        <f t="shared" si="25"/>
        <v>6.2403164725560656E-3</v>
      </c>
      <c r="M233" s="4">
        <f t="shared" si="25"/>
        <v>9.595331525316185E-3</v>
      </c>
      <c r="N233" s="4">
        <f t="shared" si="25"/>
        <v>0.26564654756569972</v>
      </c>
      <c r="O233" s="4">
        <f t="shared" si="25"/>
        <v>8.1211602369463988E-3</v>
      </c>
      <c r="P233" s="4">
        <f t="shared" si="25"/>
        <v>8.0137735678895775E-2</v>
      </c>
      <c r="Q233" s="4">
        <f t="shared" si="25"/>
        <v>1.5200359428641551E-2</v>
      </c>
      <c r="R233" s="4">
        <f t="shared" si="25"/>
        <v>1.4961091212511025E-2</v>
      </c>
      <c r="S233" s="4">
        <f t="shared" si="25"/>
        <v>3.7061316699490616E-3</v>
      </c>
    </row>
    <row r="234" spans="1:19" x14ac:dyDescent="0.2">
      <c r="A234">
        <v>226</v>
      </c>
      <c r="B234">
        <f t="shared" si="24"/>
        <v>-1.7500000000000424</v>
      </c>
      <c r="C234">
        <f t="shared" si="22"/>
        <v>153.99999999999966</v>
      </c>
      <c r="D234" s="8">
        <f>EXP(SUMPRODUCT(LN($F234:$S234),AlturaTRI!$C$24:$P$24)+SUMPRODUCT(LN(1-$F234:$S234),1-AlturaTRI!$C$24:$P$24))</f>
        <v>0.16976647519751989</v>
      </c>
      <c r="E234">
        <f t="shared" si="23"/>
        <v>3.9611987713866363E-2</v>
      </c>
      <c r="F234" s="4">
        <f t="shared" si="26"/>
        <v>0.17044210521343087</v>
      </c>
      <c r="G234" s="4">
        <f t="shared" si="25"/>
        <v>3.4160143850306343E-2</v>
      </c>
      <c r="H234" s="4">
        <f t="shared" si="25"/>
        <v>1.5369916815002327E-2</v>
      </c>
      <c r="I234" s="4">
        <f t="shared" si="25"/>
        <v>6.1485870942708284E-2</v>
      </c>
      <c r="J234" s="4">
        <f t="shared" si="25"/>
        <v>3.4699047335259242E-3</v>
      </c>
      <c r="K234" s="4">
        <f t="shared" si="25"/>
        <v>7.9250333743164352E-3</v>
      </c>
      <c r="L234" s="4">
        <f t="shared" si="25"/>
        <v>6.4360910402996843E-3</v>
      </c>
      <c r="M234" s="4">
        <f t="shared" si="25"/>
        <v>9.6932763187368882E-3</v>
      </c>
      <c r="N234" s="4">
        <f t="shared" si="25"/>
        <v>0.26778148398478047</v>
      </c>
      <c r="O234" s="4">
        <f t="shared" si="25"/>
        <v>8.3382283103184858E-3</v>
      </c>
      <c r="P234" s="4">
        <f t="shared" si="25"/>
        <v>8.0962235580964659E-2</v>
      </c>
      <c r="Q234" s="4">
        <f t="shared" ref="G234:S254" si="27">1/(1+EXP(-Q$2*($B234-Q$3)))</f>
        <v>1.5511492317879598E-2</v>
      </c>
      <c r="R234" s="4">
        <f t="shared" si="27"/>
        <v>1.5197226758561357E-2</v>
      </c>
      <c r="S234" s="4">
        <f t="shared" si="27"/>
        <v>3.7958187475458116E-3</v>
      </c>
    </row>
    <row r="235" spans="1:19" x14ac:dyDescent="0.2">
      <c r="A235">
        <v>227</v>
      </c>
      <c r="B235">
        <f t="shared" si="24"/>
        <v>-1.7400000000000424</v>
      </c>
      <c r="C235">
        <f t="shared" si="22"/>
        <v>154.07999999999967</v>
      </c>
      <c r="D235" s="8">
        <f>EXP(SUMPRODUCT(LN($F235:$S235),AlturaTRI!$C$24:$P$24)+SUMPRODUCT(LN(1-$F235:$S235),1-AlturaTRI!$C$24:$P$24))</f>
        <v>0.17040489466246572</v>
      </c>
      <c r="E235">
        <f t="shared" si="23"/>
        <v>4.0309283107859847E-2</v>
      </c>
      <c r="F235" s="4">
        <f t="shared" si="26"/>
        <v>0.17110600181071772</v>
      </c>
      <c r="G235" s="4">
        <f t="shared" si="27"/>
        <v>3.452642497576057E-2</v>
      </c>
      <c r="H235" s="4">
        <f t="shared" si="27"/>
        <v>1.5577293505158844E-2</v>
      </c>
      <c r="I235" s="4">
        <f t="shared" si="27"/>
        <v>6.1999038150990109E-2</v>
      </c>
      <c r="J235" s="4">
        <f t="shared" si="27"/>
        <v>3.5376309322571555E-3</v>
      </c>
      <c r="K235" s="4">
        <f t="shared" si="27"/>
        <v>8.0542993047257403E-3</v>
      </c>
      <c r="L235" s="4">
        <f t="shared" si="27"/>
        <v>6.637966527132731E-3</v>
      </c>
      <c r="M235" s="4">
        <f t="shared" si="27"/>
        <v>9.7922110033314084E-3</v>
      </c>
      <c r="N235" s="4">
        <f t="shared" si="27"/>
        <v>0.26992727159137825</v>
      </c>
      <c r="O235" s="4">
        <f t="shared" si="27"/>
        <v>8.5610482541348867E-3</v>
      </c>
      <c r="P235" s="4">
        <f t="shared" si="27"/>
        <v>8.1794464077174098E-2</v>
      </c>
      <c r="Q235" s="4">
        <f t="shared" si="27"/>
        <v>1.5828891356903543E-2</v>
      </c>
      <c r="R235" s="4">
        <f t="shared" si="27"/>
        <v>1.5437030897557864E-2</v>
      </c>
      <c r="S235" s="4">
        <f t="shared" si="27"/>
        <v>3.8876677515826794E-3</v>
      </c>
    </row>
    <row r="236" spans="1:19" x14ac:dyDescent="0.2">
      <c r="A236">
        <v>228</v>
      </c>
      <c r="B236">
        <f t="shared" si="24"/>
        <v>-1.7300000000000424</v>
      </c>
      <c r="C236">
        <f t="shared" si="22"/>
        <v>154.15999999999966</v>
      </c>
      <c r="D236" s="8">
        <f>EXP(SUMPRODUCT(LN($F236:$S236),AlturaTRI!$C$24:$P$24)+SUMPRODUCT(LN(1-$F236:$S236),1-AlturaTRI!$C$24:$P$24))</f>
        <v>0.17103256221952098</v>
      </c>
      <c r="E236">
        <f t="shared" si="23"/>
        <v>4.1014751410576748E-2</v>
      </c>
      <c r="F236" s="4">
        <f t="shared" si="26"/>
        <v>0.1717719489179739</v>
      </c>
      <c r="G236" s="4">
        <f t="shared" si="27"/>
        <v>3.489649163848943E-2</v>
      </c>
      <c r="H236" s="4">
        <f t="shared" si="27"/>
        <v>1.5787423336689178E-2</v>
      </c>
      <c r="I236" s="4">
        <f t="shared" si="27"/>
        <v>6.2516203008895044E-2</v>
      </c>
      <c r="J236" s="4">
        <f t="shared" si="27"/>
        <v>3.606674238376583E-3</v>
      </c>
      <c r="K236" s="4">
        <f t="shared" si="27"/>
        <v>8.1856563062555291E-3</v>
      </c>
      <c r="L236" s="4">
        <f t="shared" si="27"/>
        <v>6.8461304426666444E-3</v>
      </c>
      <c r="M236" s="4">
        <f t="shared" si="27"/>
        <v>9.8921453807779038E-3</v>
      </c>
      <c r="N236" s="4">
        <f t="shared" si="27"/>
        <v>0.27208386450606581</v>
      </c>
      <c r="O236" s="4">
        <f t="shared" si="27"/>
        <v>8.7897697702327849E-3</v>
      </c>
      <c r="P236" s="4">
        <f t="shared" si="27"/>
        <v>8.2634478047157373E-2</v>
      </c>
      <c r="Q236" s="4">
        <f t="shared" si="27"/>
        <v>1.6152678514718521E-2</v>
      </c>
      <c r="R236" s="4">
        <f t="shared" si="27"/>
        <v>1.5680558767479546E-2</v>
      </c>
      <c r="S236" s="4">
        <f t="shared" si="27"/>
        <v>3.9817303810004154E-3</v>
      </c>
    </row>
    <row r="237" spans="1:19" x14ac:dyDescent="0.2">
      <c r="A237">
        <v>229</v>
      </c>
      <c r="B237">
        <f t="shared" si="24"/>
        <v>-1.7200000000000424</v>
      </c>
      <c r="C237">
        <f t="shared" si="22"/>
        <v>154.23999999999967</v>
      </c>
      <c r="D237" s="8">
        <f>EXP(SUMPRODUCT(LN($F237:$S237),AlturaTRI!$C$24:$P$24)+SUMPRODUCT(LN(1-$F237:$S237),1-AlturaTRI!$C$24:$P$24))</f>
        <v>0.17164916928211599</v>
      </c>
      <c r="E237">
        <f t="shared" si="23"/>
        <v>4.1728393338031605E-2</v>
      </c>
      <c r="F237" s="4">
        <f t="shared" si="26"/>
        <v>0.17243994869727075</v>
      </c>
      <c r="G237" s="4">
        <f t="shared" si="27"/>
        <v>3.5270379905815719E-2</v>
      </c>
      <c r="H237" s="4">
        <f t="shared" si="27"/>
        <v>1.6000341642285969E-2</v>
      </c>
      <c r="I237" s="4">
        <f t="shared" si="27"/>
        <v>6.3037391883255231E-2</v>
      </c>
      <c r="J237" s="4">
        <f t="shared" si="27"/>
        <v>3.6770600778231201E-3</v>
      </c>
      <c r="K237" s="4">
        <f t="shared" si="27"/>
        <v>8.3191376331628181E-3</v>
      </c>
      <c r="L237" s="4">
        <f t="shared" si="27"/>
        <v>7.0607758931665529E-3</v>
      </c>
      <c r="M237" s="4">
        <f t="shared" si="27"/>
        <v>9.9930893456490928E-3</v>
      </c>
      <c r="N237" s="4">
        <f t="shared" si="27"/>
        <v>0.2742512150921938</v>
      </c>
      <c r="O237" s="4">
        <f t="shared" si="27"/>
        <v>9.0245463099532918E-3</v>
      </c>
      <c r="P237" s="4">
        <f t="shared" si="27"/>
        <v>8.3482334465803235E-2</v>
      </c>
      <c r="Q237" s="4">
        <f t="shared" si="27"/>
        <v>1.648297795970521E-2</v>
      </c>
      <c r="R237" s="4">
        <f t="shared" si="27"/>
        <v>1.5927866275979616E-2</v>
      </c>
      <c r="S237" s="4">
        <f t="shared" si="27"/>
        <v>4.0780595507266355E-3</v>
      </c>
    </row>
    <row r="238" spans="1:19" x14ac:dyDescent="0.2">
      <c r="A238">
        <v>230</v>
      </c>
      <c r="B238">
        <f t="shared" si="24"/>
        <v>-1.7100000000000424</v>
      </c>
      <c r="C238">
        <f t="shared" si="22"/>
        <v>154.31999999999965</v>
      </c>
      <c r="D238" s="8">
        <f>EXP(SUMPRODUCT(LN($F238:$S238),AlturaTRI!$C$24:$P$24)+SUMPRODUCT(LN(1-$F238:$S238),1-AlturaTRI!$C$24:$P$24))</f>
        <v>0.17225440386176605</v>
      </c>
      <c r="E238">
        <f t="shared" si="23"/>
        <v>4.2450207145457469E-2</v>
      </c>
      <c r="F238" s="4">
        <f t="shared" si="26"/>
        <v>0.17311000327877363</v>
      </c>
      <c r="G238" s="4">
        <f t="shared" si="27"/>
        <v>3.564812612283056E-2</v>
      </c>
      <c r="H238" s="4">
        <f t="shared" si="27"/>
        <v>1.6216084175018432E-2</v>
      </c>
      <c r="I238" s="4">
        <f t="shared" si="27"/>
        <v>6.3562631234587691E-2</v>
      </c>
      <c r="J238" s="4">
        <f t="shared" si="27"/>
        <v>3.7488143599378183E-3</v>
      </c>
      <c r="K238" s="4">
        <f t="shared" si="27"/>
        <v>8.4547770497454423E-3</v>
      </c>
      <c r="L238" s="4">
        <f t="shared" si="27"/>
        <v>7.282101737969047E-3</v>
      </c>
      <c r="M238" s="4">
        <f t="shared" si="27"/>
        <v>1.0095052886206888E-2</v>
      </c>
      <c r="N238" s="4">
        <f t="shared" si="27"/>
        <v>0.27642927394844613</v>
      </c>
      <c r="O238" s="4">
        <f t="shared" si="27"/>
        <v>9.2655351600784384E-3</v>
      </c>
      <c r="P238" s="4">
        <f t="shared" si="27"/>
        <v>8.4338090395766618E-2</v>
      </c>
      <c r="Q238" s="4">
        <f t="shared" si="27"/>
        <v>1.6819916091995398E-2</v>
      </c>
      <c r="R238" s="4">
        <f t="shared" si="27"/>
        <v>1.6179010109235548E-2</v>
      </c>
      <c r="S238" s="4">
        <f t="shared" si="27"/>
        <v>4.1767094192802908E-3</v>
      </c>
    </row>
    <row r="239" spans="1:19" x14ac:dyDescent="0.2">
      <c r="A239">
        <v>231</v>
      </c>
      <c r="B239">
        <f t="shared" si="24"/>
        <v>-1.7000000000000424</v>
      </c>
      <c r="C239">
        <f t="shared" si="22"/>
        <v>154.39999999999966</v>
      </c>
      <c r="D239" s="8">
        <f>EXP(SUMPRODUCT(LN($F239:$S239),AlturaTRI!$C$24:$P$24)+SUMPRODUCT(LN(1-$F239:$S239),1-AlturaTRI!$C$24:$P$24))</f>
        <v>0.17284795061353564</v>
      </c>
      <c r="E239">
        <f t="shared" si="23"/>
        <v>4.3180188585194512E-2</v>
      </c>
      <c r="F239" s="4">
        <f t="shared" si="26"/>
        <v>0.17378211476047131</v>
      </c>
      <c r="G239" s="4">
        <f t="shared" si="27"/>
        <v>3.6029766913071658E-2</v>
      </c>
      <c r="H239" s="4">
        <f t="shared" si="27"/>
        <v>1.6434687112427532E-2</v>
      </c>
      <c r="I239" s="4">
        <f t="shared" si="27"/>
        <v>6.4091947615972061E-2</v>
      </c>
      <c r="J239" s="4">
        <f t="shared" si="27"/>
        <v>3.8219634863610914E-3</v>
      </c>
      <c r="K239" s="4">
        <f t="shared" si="27"/>
        <v>8.5926088375442005E-3</v>
      </c>
      <c r="L239" s="4">
        <f t="shared" si="27"/>
        <v>7.5103127495837613E-3</v>
      </c>
      <c r="M239" s="4">
        <f t="shared" si="27"/>
        <v>1.0198046085202039E-2</v>
      </c>
      <c r="N239" s="4">
        <f t="shared" si="27"/>
        <v>0.27861798990188941</v>
      </c>
      <c r="O239" s="4">
        <f t="shared" si="27"/>
        <v>9.5128975302963079E-3</v>
      </c>
      <c r="P239" s="4">
        <f t="shared" si="27"/>
        <v>8.5201802979800498E-2</v>
      </c>
      <c r="Q239" s="4">
        <f t="shared" si="27"/>
        <v>1.7163621576007912E-2</v>
      </c>
      <c r="R239" s="4">
        <f t="shared" si="27"/>
        <v>1.6434047740837565E-2</v>
      </c>
      <c r="S239" s="4">
        <f t="shared" si="27"/>
        <v>4.2777354169535198E-3</v>
      </c>
    </row>
    <row r="240" spans="1:19" x14ac:dyDescent="0.2">
      <c r="A240">
        <v>232</v>
      </c>
      <c r="B240">
        <f t="shared" si="24"/>
        <v>-1.6900000000000424</v>
      </c>
      <c r="C240">
        <f t="shared" si="22"/>
        <v>154.47999999999965</v>
      </c>
      <c r="D240" s="8">
        <f>EXP(SUMPRODUCT(LN($F240:$S240),AlturaTRI!$C$24:$P$24)+SUMPRODUCT(LN(1-$F240:$S240),1-AlturaTRI!$C$24:$P$24))</f>
        <v>0.17342949088550313</v>
      </c>
      <c r="E240">
        <f t="shared" si="23"/>
        <v>4.3918330865110294E-2</v>
      </c>
      <c r="F240" s="4">
        <f t="shared" si="26"/>
        <v>0.17445628520790524</v>
      </c>
      <c r="G240" s="4">
        <f t="shared" si="27"/>
        <v>3.6415339179165659E-2</v>
      </c>
      <c r="H240" s="4">
        <f t="shared" si="27"/>
        <v>1.6656187060635125E-2</v>
      </c>
      <c r="I240" s="4">
        <f t="shared" si="27"/>
        <v>6.4625367671896194E-2</v>
      </c>
      <c r="J240" s="4">
        <f t="shared" si="27"/>
        <v>3.8965343600820832E-3</v>
      </c>
      <c r="K240" s="4">
        <f t="shared" si="27"/>
        <v>8.7326678026258837E-3</v>
      </c>
      <c r="L240" s="4">
        <f t="shared" si="27"/>
        <v>7.7456197775190982E-3</v>
      </c>
      <c r="M240" s="4">
        <f t="shared" si="27"/>
        <v>1.0302079120678672E-2</v>
      </c>
      <c r="N240" s="4">
        <f t="shared" si="27"/>
        <v>0.28081731000152754</v>
      </c>
      <c r="O240" s="4">
        <f t="shared" si="27"/>
        <v>9.7667986421957446E-3</v>
      </c>
      <c r="P240" s="4">
        <f t="shared" si="27"/>
        <v>8.6073529432908483E-2</v>
      </c>
      <c r="Q240" s="4">
        <f t="shared" si="27"/>
        <v>1.751422537312931E-2</v>
      </c>
      <c r="R240" s="4">
        <f t="shared" si="27"/>
        <v>1.6693037440713536E-2</v>
      </c>
      <c r="S240" s="4">
        <f t="shared" si="27"/>
        <v>4.3811942745805568E-3</v>
      </c>
    </row>
    <row r="241" spans="1:19" x14ac:dyDescent="0.2">
      <c r="A241">
        <v>233</v>
      </c>
      <c r="B241">
        <f t="shared" si="24"/>
        <v>-1.6800000000000423</v>
      </c>
      <c r="C241">
        <f t="shared" si="22"/>
        <v>154.55999999999966</v>
      </c>
      <c r="D241" s="8">
        <f>EXP(SUMPRODUCT(LN($F241:$S241),AlturaTRI!$C$24:$P$24)+SUMPRODUCT(LN(1-$F241:$S241),1-AlturaTRI!$C$24:$P$24))</f>
        <v>0.17399870277238572</v>
      </c>
      <c r="E241">
        <f t="shared" si="23"/>
        <v>4.4664624607585912E-2</v>
      </c>
      <c r="F241" s="4">
        <f t="shared" si="26"/>
        <v>0.17513251665389859</v>
      </c>
      <c r="G241" s="4">
        <f t="shared" si="27"/>
        <v>3.6804880103433676E-2</v>
      </c>
      <c r="H241" s="4">
        <f t="shared" si="27"/>
        <v>1.6880621058466331E-2</v>
      </c>
      <c r="I241" s="4">
        <f t="shared" si="27"/>
        <v>6.5162918137069259E-2</v>
      </c>
      <c r="J241" s="4">
        <f t="shared" si="27"/>
        <v>3.9725543946422222E-3</v>
      </c>
      <c r="K241" s="4">
        <f t="shared" si="27"/>
        <v>8.8749892829472626E-3</v>
      </c>
      <c r="L241" s="4">
        <f t="shared" si="27"/>
        <v>7.9882399158691716E-3</v>
      </c>
      <c r="M241" s="4">
        <f t="shared" si="27"/>
        <v>1.0407162266783896E-2</v>
      </c>
      <c r="N241" s="4">
        <f t="shared" si="27"/>
        <v>0.28302717951237055</v>
      </c>
      <c r="O241" s="4">
        <f t="shared" si="27"/>
        <v>1.0027407819789861E-2</v>
      </c>
      <c r="P241" s="4">
        <f t="shared" si="27"/>
        <v>8.6953327034315048E-2</v>
      </c>
      <c r="Q241" s="4">
        <f t="shared" si="27"/>
        <v>1.7871860774523352E-2</v>
      </c>
      <c r="R241" s="4">
        <f t="shared" si="27"/>
        <v>1.6956038284087597E-2</v>
      </c>
      <c r="S241" s="4">
        <f t="shared" si="27"/>
        <v>4.4871440529032757E-3</v>
      </c>
    </row>
    <row r="242" spans="1:19" x14ac:dyDescent="0.2">
      <c r="A242">
        <v>234</v>
      </c>
      <c r="B242">
        <f t="shared" si="24"/>
        <v>-1.6700000000000423</v>
      </c>
      <c r="C242">
        <f t="shared" si="22"/>
        <v>154.63999999999967</v>
      </c>
      <c r="D242" s="8">
        <f>EXP(SUMPRODUCT(LN($F242:$S242),AlturaTRI!$C$24:$P$24)+SUMPRODUCT(LN(1-$F242:$S242),1-AlturaTRI!$C$24:$P$24))</f>
        <v>0.17455526117348977</v>
      </c>
      <c r="E242">
        <f t="shared" si="23"/>
        <v>4.5419057809102742E-2</v>
      </c>
      <c r="F242" s="4">
        <f t="shared" si="26"/>
        <v>0.17581081109828511</v>
      </c>
      <c r="G242" s="4">
        <f t="shared" si="27"/>
        <v>3.7198427148458744E-2</v>
      </c>
      <c r="H242" s="4">
        <f t="shared" si="27"/>
        <v>1.7108026581584293E-2</v>
      </c>
      <c r="I242" s="4">
        <f t="shared" si="27"/>
        <v>6.570462583520166E-2</v>
      </c>
      <c r="J242" s="4">
        <f t="shared" si="27"/>
        <v>4.0500515234951698E-3</v>
      </c>
      <c r="K242" s="4">
        <f t="shared" si="27"/>
        <v>9.0196091558002456E-3</v>
      </c>
      <c r="L242" s="4">
        <f t="shared" si="27"/>
        <v>8.2383966746956035E-3</v>
      </c>
      <c r="M242" s="4">
        <f t="shared" si="27"/>
        <v>1.0513305894582249E-2</v>
      </c>
      <c r="N242" s="4">
        <f t="shared" si="27"/>
        <v>0.28524754191002827</v>
      </c>
      <c r="O242" s="4">
        <f t="shared" si="27"/>
        <v>1.0294898581565582E-2</v>
      </c>
      <c r="P242" s="4">
        <f t="shared" si="27"/>
        <v>8.784125311925306E-2</v>
      </c>
      <c r="Q242" s="4">
        <f t="shared" si="27"/>
        <v>1.8236663434051788E-2</v>
      </c>
      <c r="R242" s="4">
        <f t="shared" si="27"/>
        <v>1.7223110160470134E-2</v>
      </c>
      <c r="S242" s="4">
        <f t="shared" si="27"/>
        <v>4.5956441725430305E-3</v>
      </c>
    </row>
    <row r="243" spans="1:19" x14ac:dyDescent="0.2">
      <c r="A243">
        <v>235</v>
      </c>
      <c r="B243">
        <f t="shared" si="24"/>
        <v>-1.6600000000000423</v>
      </c>
      <c r="C243">
        <f t="shared" si="22"/>
        <v>154.71999999999966</v>
      </c>
      <c r="D243" s="8">
        <f>EXP(SUMPRODUCT(LN($F243:$S243),AlturaTRI!$C$24:$P$24)+SUMPRODUCT(LN(1-$F243:$S243),1-AlturaTRI!$C$24:$P$24))</f>
        <v>0.17509883785515359</v>
      </c>
      <c r="E243">
        <f t="shared" si="23"/>
        <v>4.6181615800464405E-2</v>
      </c>
      <c r="F243" s="4">
        <f t="shared" si="26"/>
        <v>0.17649117050763796</v>
      </c>
      <c r="G243" s="4">
        <f t="shared" si="27"/>
        <v>3.7596018057614186E-2</v>
      </c>
      <c r="H243" s="4">
        <f t="shared" si="27"/>
        <v>1.7338441546636305E-2</v>
      </c>
      <c r="I243" s="4">
        <f t="shared" si="27"/>
        <v>6.6250517677751933E-2</v>
      </c>
      <c r="J243" s="4">
        <f t="shared" si="27"/>
        <v>4.129054209525313E-3</v>
      </c>
      <c r="K243" s="4">
        <f t="shared" si="27"/>
        <v>9.1665638453383783E-3</v>
      </c>
      <c r="L243" s="4">
        <f t="shared" si="27"/>
        <v>8.4963201552338552E-3</v>
      </c>
      <c r="M243" s="4">
        <f t="shared" si="27"/>
        <v>1.0620520472875166E-2</v>
      </c>
      <c r="N243" s="4">
        <f t="shared" si="27"/>
        <v>0.28747833887583796</v>
      </c>
      <c r="O243" s="4">
        <f t="shared" si="27"/>
        <v>1.0569448734054483E-2</v>
      </c>
      <c r="P243" s="4">
        <f t="shared" si="27"/>
        <v>8.8737365070565483E-2</v>
      </c>
      <c r="Q243" s="4">
        <f t="shared" si="27"/>
        <v>1.8608771401288589E-2</v>
      </c>
      <c r="R243" s="4">
        <f t="shared" si="27"/>
        <v>1.7494313782676504E-2</v>
      </c>
      <c r="S243" s="4">
        <f t="shared" si="27"/>
        <v>4.7067554445883973E-3</v>
      </c>
    </row>
    <row r="244" spans="1:19" x14ac:dyDescent="0.2">
      <c r="A244">
        <v>236</v>
      </c>
      <c r="B244">
        <f t="shared" si="24"/>
        <v>-1.6500000000000423</v>
      </c>
      <c r="C244">
        <f t="shared" si="22"/>
        <v>154.79999999999967</v>
      </c>
      <c r="D244" s="8">
        <f>EXP(SUMPRODUCT(LN($F244:$S244),AlturaTRI!$C$24:$P$24)+SUMPRODUCT(LN(1-$F244:$S244),1-AlturaTRI!$C$24:$P$24))</f>
        <v>0.17562910151785899</v>
      </c>
      <c r="E244">
        <f t="shared" si="23"/>
        <v>4.6952281207688726E-2</v>
      </c>
      <c r="F244" s="4">
        <f t="shared" si="26"/>
        <v>0.17717359681499789</v>
      </c>
      <c r="G244" s="4">
        <f t="shared" si="27"/>
        <v>3.7997690855551693E-2</v>
      </c>
      <c r="H244" s="4">
        <f t="shared" si="27"/>
        <v>1.7571904315410548E-2</v>
      </c>
      <c r="I244" s="4">
        <f t="shared" si="27"/>
        <v>6.680062066263974E-2</v>
      </c>
      <c r="J244" s="4">
        <f t="shared" si="27"/>
        <v>4.2095914547268503E-3</v>
      </c>
      <c r="K244" s="4">
        <f t="shared" si="27"/>
        <v>9.3158903301845033E-3</v>
      </c>
      <c r="L244" s="4">
        <f t="shared" si="27"/>
        <v>8.7622472289494765E-3</v>
      </c>
      <c r="M244" s="4">
        <f t="shared" si="27"/>
        <v>1.0728816569025397E-2</v>
      </c>
      <c r="N244" s="4">
        <f t="shared" si="27"/>
        <v>0.28971951029253556</v>
      </c>
      <c r="O244" s="4">
        <f t="shared" si="27"/>
        <v>1.085124046691743E-2</v>
      </c>
      <c r="P244" s="4">
        <f t="shared" si="27"/>
        <v>8.96417203101217E-2</v>
      </c>
      <c r="Q244" s="4">
        <f t="shared" si="27"/>
        <v>1.8988325154607879E-2</v>
      </c>
      <c r="R244" s="4">
        <f t="shared" si="27"/>
        <v>1.776971069587184E-2</v>
      </c>
      <c r="S244" s="4">
        <f t="shared" si="27"/>
        <v>4.8205401018084548E-3</v>
      </c>
    </row>
    <row r="245" spans="1:19" x14ac:dyDescent="0.2">
      <c r="A245">
        <v>237</v>
      </c>
      <c r="B245">
        <f t="shared" si="24"/>
        <v>-1.6400000000000423</v>
      </c>
      <c r="C245">
        <f t="shared" si="22"/>
        <v>154.87999999999965</v>
      </c>
      <c r="D245" s="8">
        <f>EXP(SUMPRODUCT(LN($F245:$S245),AlturaTRI!$C$24:$P$24)+SUMPRODUCT(LN(1-$F245:$S245),1-AlturaTRI!$C$24:$P$24))</f>
        <v>0.17614571786818933</v>
      </c>
      <c r="E245">
        <f t="shared" si="23"/>
        <v>4.7731033913604823E-2</v>
      </c>
      <c r="F245" s="4">
        <f t="shared" si="26"/>
        <v>0.17785809191960181</v>
      </c>
      <c r="G245" s="4">
        <f t="shared" si="27"/>
        <v>3.8403483848648161E-2</v>
      </c>
      <c r="H245" s="4">
        <f t="shared" si="27"/>
        <v>1.7808453699002323E-2</v>
      </c>
      <c r="I245" s="4">
        <f t="shared" si="27"/>
        <v>6.7354961872924612E-2</v>
      </c>
      <c r="J245" s="4">
        <f t="shared" si="27"/>
        <v>4.2916928100457784E-3</v>
      </c>
      <c r="K245" s="4">
        <f t="shared" si="27"/>
        <v>9.4676261511199115E-3</v>
      </c>
      <c r="L245" s="4">
        <f t="shared" si="27"/>
        <v>9.0364217204650724E-3</v>
      </c>
      <c r="M245" s="4">
        <f t="shared" si="27"/>
        <v>1.0838204849786266E-2</v>
      </c>
      <c r="N245" s="4">
        <f t="shared" si="27"/>
        <v>0.29197099424047973</v>
      </c>
      <c r="O245" s="4">
        <f t="shared" si="27"/>
        <v>1.114046044953358E-2</v>
      </c>
      <c r="P245" s="4">
        <f t="shared" si="27"/>
        <v>9.0554376290044467E-2</v>
      </c>
      <c r="Q245" s="4">
        <f t="shared" si="27"/>
        <v>1.9375467634325731E-2</v>
      </c>
      <c r="R245" s="4">
        <f t="shared" si="27"/>
        <v>1.8049363286638701E-2</v>
      </c>
      <c r="S245" s="4">
        <f t="shared" si="27"/>
        <v>4.9370618305013027E-3</v>
      </c>
    </row>
    <row r="246" spans="1:19" x14ac:dyDescent="0.2">
      <c r="A246">
        <v>238</v>
      </c>
      <c r="B246">
        <f t="shared" si="24"/>
        <v>-1.6300000000000423</v>
      </c>
      <c r="C246">
        <f t="shared" si="22"/>
        <v>154.95999999999967</v>
      </c>
      <c r="D246" s="8">
        <f>EXP(SUMPRODUCT(LN($F246:$S246),AlturaTRI!$C$24:$P$24)+SUMPRODUCT(LN(1-$F246:$S246),1-AlturaTRI!$C$24:$P$24))</f>
        <v>0.17664834969581975</v>
      </c>
      <c r="E246">
        <f t="shared" si="23"/>
        <v>4.8517851020190385E-2</v>
      </c>
      <c r="F246" s="4">
        <f t="shared" si="26"/>
        <v>0.17854465768661112</v>
      </c>
      <c r="G246" s="4">
        <f t="shared" si="27"/>
        <v>3.8813435625409988E-2</v>
      </c>
      <c r="H246" s="4">
        <f t="shared" si="27"/>
        <v>1.8048128961989061E-2</v>
      </c>
      <c r="I246" s="4">
        <f t="shared" si="27"/>
        <v>6.7913568475450103E-2</v>
      </c>
      <c r="J246" s="4">
        <f t="shared" si="27"/>
        <v>4.375388385386805E-3</v>
      </c>
      <c r="K246" s="4">
        <f t="shared" si="27"/>
        <v>9.621809418854755E-3</v>
      </c>
      <c r="L246" s="4">
        <f t="shared" si="27"/>
        <v>9.3190945943734324E-3</v>
      </c>
      <c r="M246" s="4">
        <f t="shared" si="27"/>
        <v>1.0948696082135832E-2</v>
      </c>
      <c r="N246" s="4">
        <f t="shared" si="27"/>
        <v>0.29423272699443787</v>
      </c>
      <c r="O246" s="4">
        <f t="shared" si="27"/>
        <v>1.1437299929081034E-2</v>
      </c>
      <c r="P246" s="4">
        <f t="shared" si="27"/>
        <v>9.1475390483748018E-2</v>
      </c>
      <c r="Q246" s="4">
        <f t="shared" si="27"/>
        <v>1.9770344275873965E-2</v>
      </c>
      <c r="R246" s="4">
        <f t="shared" si="27"/>
        <v>1.8333334792064931E-2</v>
      </c>
      <c r="S246" s="4">
        <f t="shared" si="27"/>
        <v>5.0563858029873468E-3</v>
      </c>
    </row>
    <row r="247" spans="1:19" x14ac:dyDescent="0.2">
      <c r="A247">
        <v>239</v>
      </c>
      <c r="B247">
        <f t="shared" si="24"/>
        <v>-1.6200000000000423</v>
      </c>
      <c r="C247">
        <f t="shared" si="22"/>
        <v>155.03999999999965</v>
      </c>
      <c r="D247" s="8">
        <f>EXP(SUMPRODUCT(LN($F247:$S247),AlturaTRI!$C$24:$P$24)+SUMPRODUCT(LN(1-$F247:$S247),1-AlturaTRI!$C$24:$P$24))</f>
        <v>0.17713665695572847</v>
      </c>
      <c r="E247">
        <f t="shared" si="23"/>
        <v>4.9312706811684093E-2</v>
      </c>
      <c r="F247" s="4">
        <f t="shared" si="26"/>
        <v>0.1792332959468399</v>
      </c>
      <c r="G247" s="4">
        <f t="shared" si="27"/>
        <v>3.9227585056833665E-2</v>
      </c>
      <c r="H247" s="4">
        <f t="shared" si="27"/>
        <v>1.8290969826612772E-2</v>
      </c>
      <c r="I247" s="4">
        <f t="shared" si="27"/>
        <v>6.8476467719453094E-2</v>
      </c>
      <c r="J247" s="4">
        <f t="shared" si="27"/>
        <v>4.4607088597874971E-3</v>
      </c>
      <c r="K247" s="4">
        <f t="shared" si="27"/>
        <v>9.778478821879823E-3</v>
      </c>
      <c r="L247" s="4">
        <f t="shared" si="27"/>
        <v>9.6105241459468055E-3</v>
      </c>
      <c r="M247" s="4">
        <f t="shared" si="27"/>
        <v>1.1060301134116029E-2</v>
      </c>
      <c r="N247" s="4">
        <f t="shared" si="27"/>
        <v>0.29650464302094254</v>
      </c>
      <c r="O247" s="4">
        <f t="shared" si="27"/>
        <v>1.1741954830094093E-2</v>
      </c>
      <c r="P247" s="4">
        <f t="shared" si="27"/>
        <v>9.2404820376784796E-2</v>
      </c>
      <c r="Q247" s="4">
        <f t="shared" si="27"/>
        <v>2.0173103042983666E-2</v>
      </c>
      <c r="R247" s="4">
        <f t="shared" si="27"/>
        <v>1.8621689308848513E-2</v>
      </c>
      <c r="S247" s="4">
        <f t="shared" si="27"/>
        <v>5.1785787107569503E-3</v>
      </c>
    </row>
    <row r="248" spans="1:19" x14ac:dyDescent="0.2">
      <c r="A248">
        <v>240</v>
      </c>
      <c r="B248">
        <f t="shared" si="24"/>
        <v>-1.6100000000000423</v>
      </c>
      <c r="C248">
        <f t="shared" si="22"/>
        <v>155.11999999999966</v>
      </c>
      <c r="D248" s="8">
        <f>EXP(SUMPRODUCT(LN($F248:$S248),AlturaTRI!$C$24:$P$24)+SUMPRODUCT(LN(1-$F248:$S248),1-AlturaTRI!$C$24:$P$24))</f>
        <v>0.17761029685582574</v>
      </c>
      <c r="E248">
        <f t="shared" si="23"/>
        <v>5.0115572718508514E-2</v>
      </c>
      <c r="F248" s="4">
        <f t="shared" si="26"/>
        <v>0.17992400849648277</v>
      </c>
      <c r="G248" s="4">
        <f t="shared" si="27"/>
        <v>3.9645971296721517E-2</v>
      </c>
      <c r="H248" s="4">
        <f t="shared" si="27"/>
        <v>1.8537016476968905E-2</v>
      </c>
      <c r="I248" s="4">
        <f t="shared" si="27"/>
        <v>6.9043686935137571E-2</v>
      </c>
      <c r="J248" s="4">
        <f t="shared" si="27"/>
        <v>4.5476854917616957E-3</v>
      </c>
      <c r="K248" s="4">
        <f t="shared" si="27"/>
        <v>9.9376736343994385E-3</v>
      </c>
      <c r="L248" s="4">
        <f t="shared" si="27"/>
        <v>9.9109761957461556E-3</v>
      </c>
      <c r="M248" s="4">
        <f t="shared" si="27"/>
        <v>1.1173030975676502E-2</v>
      </c>
      <c r="N248" s="4">
        <f t="shared" si="27"/>
        <v>0.29878667497622763</v>
      </c>
      <c r="O248" s="4">
        <f t="shared" si="27"/>
        <v>1.2054625855478836E-2</v>
      </c>
      <c r="P248" s="4">
        <f t="shared" si="27"/>
        <v>9.334272345749986E-2</v>
      </c>
      <c r="Q248" s="4">
        <f t="shared" si="27"/>
        <v>2.0583894460854322E-2</v>
      </c>
      <c r="R248" s="4">
        <f t="shared" si="27"/>
        <v>1.8914491802416056E-2</v>
      </c>
      <c r="S248" s="4">
        <f t="shared" si="27"/>
        <v>5.3037087982819101E-3</v>
      </c>
    </row>
    <row r="249" spans="1:19" x14ac:dyDescent="0.2">
      <c r="A249">
        <v>241</v>
      </c>
      <c r="B249">
        <f t="shared" si="24"/>
        <v>-1.6000000000000423</v>
      </c>
      <c r="C249">
        <f t="shared" si="22"/>
        <v>155.19999999999965</v>
      </c>
      <c r="D249" s="8">
        <f>EXP(SUMPRODUCT(LN($F249:$S249),AlturaTRI!$C$24:$P$24)+SUMPRODUCT(LN(1-$F249:$S249),1-AlturaTRI!$C$24:$P$24))</f>
        <v>0.17806892395019838</v>
      </c>
      <c r="E249">
        <f t="shared" si="23"/>
        <v>5.0926417282038776E-2</v>
      </c>
      <c r="F249" s="4">
        <f t="shared" si="26"/>
        <v>0.18061679709684317</v>
      </c>
      <c r="G249" s="4">
        <f t="shared" si="27"/>
        <v>4.006863378195142E-2</v>
      </c>
      <c r="H249" s="4">
        <f t="shared" si="27"/>
        <v>1.8786309563200838E-2</v>
      </c>
      <c r="I249" s="4">
        <f t="shared" si="27"/>
        <v>6.9615253532212498E-2</v>
      </c>
      <c r="J249" s="4">
        <f t="shared" si="27"/>
        <v>4.6363501298144405E-3</v>
      </c>
      <c r="K249" s="4">
        <f t="shared" si="27"/>
        <v>1.009943372434551E-2</v>
      </c>
      <c r="L249" s="4">
        <f t="shared" si="27"/>
        <v>1.0220724288127475E-2</v>
      </c>
      <c r="M249" s="4">
        <f t="shared" si="27"/>
        <v>1.1286896679523397E-2</v>
      </c>
      <c r="N249" s="4">
        <f t="shared" si="27"/>
        <v>0.30107875370475179</v>
      </c>
      <c r="O249" s="4">
        <f t="shared" si="27"/>
        <v>1.2375518588965325E-2</v>
      </c>
      <c r="P249" s="4">
        <f t="shared" si="27"/>
        <v>9.4289157207490773E-2</v>
      </c>
      <c r="Q249" s="4">
        <f t="shared" si="27"/>
        <v>2.1002871649283817E-2</v>
      </c>
      <c r="R249" s="4">
        <f t="shared" si="27"/>
        <v>1.9211808116051513E-2</v>
      </c>
      <c r="S249" s="4">
        <f t="shared" si="27"/>
        <v>5.4318458975003156E-3</v>
      </c>
    </row>
    <row r="250" spans="1:19" x14ac:dyDescent="0.2">
      <c r="A250">
        <v>242</v>
      </c>
      <c r="B250">
        <f t="shared" si="24"/>
        <v>-1.5900000000000423</v>
      </c>
      <c r="C250">
        <f t="shared" si="22"/>
        <v>155.27999999999966</v>
      </c>
      <c r="D250" s="8">
        <f>EXP(SUMPRODUCT(LN($F250:$S250),AlturaTRI!$C$24:$P$24)+SUMPRODUCT(LN(1-$F250:$S250),1-AlturaTRI!$C$24:$P$24))</f>
        <v>0.17851219023817896</v>
      </c>
      <c r="E250">
        <f t="shared" si="23"/>
        <v>5.1745206120251699E-2</v>
      </c>
      <c r="F250" s="4">
        <f t="shared" si="26"/>
        <v>0.18131166347406125</v>
      </c>
      <c r="G250" s="4">
        <f t="shared" si="27"/>
        <v>4.0495612232699228E-2</v>
      </c>
      <c r="H250" s="4">
        <f t="shared" si="27"/>
        <v>1.9038890205698458E-2</v>
      </c>
      <c r="I250" s="4">
        <f t="shared" si="27"/>
        <v>7.0191194998393588E-2</v>
      </c>
      <c r="J250" s="4">
        <f t="shared" si="27"/>
        <v>4.7267352231306166E-3</v>
      </c>
      <c r="K250" s="4">
        <f t="shared" si="27"/>
        <v>1.0263799561472447E-2</v>
      </c>
      <c r="L250" s="4">
        <f t="shared" si="27"/>
        <v>1.0540049893635123E-2</v>
      </c>
      <c r="M250" s="4">
        <f t="shared" si="27"/>
        <v>1.1401909421972925E-2</v>
      </c>
      <c r="N250" s="4">
        <f t="shared" si="27"/>
        <v>0.30338080823831803</v>
      </c>
      <c r="O250" s="4">
        <f t="shared" si="27"/>
        <v>1.2704843598971879E-2</v>
      </c>
      <c r="P250" s="4">
        <f t="shared" si="27"/>
        <v>9.5244179091873452E-2</v>
      </c>
      <c r="Q250" s="4">
        <f t="shared" si="27"/>
        <v>2.1430190355732678E-2</v>
      </c>
      <c r="R250" s="4">
        <f t="shared" si="27"/>
        <v>1.9513704980031622E-2</v>
      </c>
      <c r="S250" s="4">
        <f t="shared" si="27"/>
        <v>5.563061462984074E-3</v>
      </c>
    </row>
    <row r="251" spans="1:19" x14ac:dyDescent="0.2">
      <c r="A251">
        <v>243</v>
      </c>
      <c r="B251">
        <f t="shared" si="24"/>
        <v>-1.5800000000000423</v>
      </c>
      <c r="C251">
        <f t="shared" si="22"/>
        <v>155.35999999999967</v>
      </c>
      <c r="D251" s="8">
        <f>EXP(SUMPRODUCT(LN($F251:$S251),AlturaTRI!$C$24:$P$24)+SUMPRODUCT(LN(1-$F251:$S251),1-AlturaTRI!$C$24:$P$24))</f>
        <v>0.17893974526944775</v>
      </c>
      <c r="E251">
        <f t="shared" si="23"/>
        <v>5.2571901894291194E-2</v>
      </c>
      <c r="F251" s="4">
        <f t="shared" si="26"/>
        <v>0.18200860931884205</v>
      </c>
      <c r="G251" s="4">
        <f t="shared" si="27"/>
        <v>4.0926946652612664E-2</v>
      </c>
      <c r="H251" s="4">
        <f t="shared" si="27"/>
        <v>1.9294799999299818E-2</v>
      </c>
      <c r="I251" s="4">
        <f t="shared" si="27"/>
        <v>7.0771538897868261E-2</v>
      </c>
      <c r="J251" s="4">
        <f t="shared" si="27"/>
        <v>4.8188738324393956E-3</v>
      </c>
      <c r="K251" s="4">
        <f t="shared" si="27"/>
        <v>1.0430812225532743E-2</v>
      </c>
      <c r="L251" s="4">
        <f t="shared" si="27"/>
        <v>1.0869242615264264E-2</v>
      </c>
      <c r="M251" s="4">
        <f t="shared" si="27"/>
        <v>1.1518080483809662E-2</v>
      </c>
      <c r="N251" s="4">
        <f t="shared" si="27"/>
        <v>0.30569276579579657</v>
      </c>
      <c r="O251" s="4">
        <f t="shared" si="27"/>
        <v>1.304281654385249E-2</v>
      </c>
      <c r="P251" s="4">
        <f t="shared" si="27"/>
        <v>9.620784654935019E-2</v>
      </c>
      <c r="Q251" s="4">
        <f t="shared" si="27"/>
        <v>2.1866008988295237E-2</v>
      </c>
      <c r="R251" s="4">
        <f t="shared" si="27"/>
        <v>1.9820250020764364E-2</v>
      </c>
      <c r="S251" s="4">
        <f t="shared" si="27"/>
        <v>5.6974286077984271E-3</v>
      </c>
    </row>
    <row r="252" spans="1:19" x14ac:dyDescent="0.2">
      <c r="A252">
        <v>244</v>
      </c>
      <c r="B252">
        <f t="shared" si="24"/>
        <v>-1.5700000000000423</v>
      </c>
      <c r="C252">
        <f t="shared" si="22"/>
        <v>155.43999999999966</v>
      </c>
      <c r="D252" s="8">
        <f>EXP(SUMPRODUCT(LN($F252:$S252),AlturaTRI!$C$24:$P$24)+SUMPRODUCT(LN(1-$F252:$S252),1-AlturaTRI!$C$24:$P$24))</f>
        <v>0.1793512362553859</v>
      </c>
      <c r="E252">
        <f t="shared" si="23"/>
        <v>5.3406464275984215E-2</v>
      </c>
      <c r="F252" s="4">
        <f t="shared" si="26"/>
        <v>0.18270763628618314</v>
      </c>
      <c r="G252" s="4">
        <f t="shared" si="27"/>
        <v>4.1362677328935338E-2</v>
      </c>
      <c r="H252" s="4">
        <f t="shared" si="27"/>
        <v>1.9554081017494663E-2</v>
      </c>
      <c r="I252" s="4">
        <f t="shared" si="27"/>
        <v>7.1356312869723826E-2</v>
      </c>
      <c r="J252" s="4">
        <f t="shared" si="27"/>
        <v>4.9127996410567249E-3</v>
      </c>
      <c r="K252" s="4">
        <f t="shared" si="27"/>
        <v>1.060051341453302E-2</v>
      </c>
      <c r="L252" s="4">
        <f t="shared" si="27"/>
        <v>1.120860039856607E-2</v>
      </c>
      <c r="M252" s="4">
        <f t="shared" si="27"/>
        <v>1.1635421251149757E-2</v>
      </c>
      <c r="N252" s="4">
        <f t="shared" si="27"/>
        <v>0.30801455178345888</v>
      </c>
      <c r="O252" s="4">
        <f t="shared" si="27"/>
        <v>1.3389658278495394E-2</v>
      </c>
      <c r="P252" s="4">
        <f t="shared" si="27"/>
        <v>9.7180216982081277E-2</v>
      </c>
      <c r="Q252" s="4">
        <f t="shared" si="27"/>
        <v>2.2310488648548406E-2</v>
      </c>
      <c r="R252" s="4">
        <f t="shared" si="27"/>
        <v>2.0131511769926627E-2</v>
      </c>
      <c r="S252" s="4">
        <f t="shared" si="27"/>
        <v>5.8350221400625428E-3</v>
      </c>
    </row>
    <row r="253" spans="1:19" x14ac:dyDescent="0.2">
      <c r="A253">
        <v>245</v>
      </c>
      <c r="B253">
        <f t="shared" si="24"/>
        <v>-1.5600000000000422</v>
      </c>
      <c r="C253">
        <f t="shared" si="22"/>
        <v>155.51999999999967</v>
      </c>
      <c r="D253" s="8">
        <f>EXP(SUMPRODUCT(LN($F253:$S253),AlturaTRI!$C$24:$P$24)+SUMPRODUCT(LN(1-$F253:$S253),1-AlturaTRI!$C$24:$P$24))</f>
        <v>0.17974630818690074</v>
      </c>
      <c r="E253">
        <f t="shared" si="23"/>
        <v>5.4248849916342969E-2</v>
      </c>
      <c r="F253" s="4">
        <f t="shared" si="26"/>
        <v>0.18340874599510285</v>
      </c>
      <c r="G253" s="4">
        <f t="shared" si="27"/>
        <v>4.1802844832579809E-2</v>
      </c>
      <c r="H253" s="4">
        <f t="shared" si="27"/>
        <v>1.9816775816628465E-2</v>
      </c>
      <c r="I253" s="4">
        <f t="shared" si="27"/>
        <v>7.1945544626337857E-2</v>
      </c>
      <c r="J253" s="4">
        <f t="shared" si="27"/>
        <v>5.0085469661079601E-3</v>
      </c>
      <c r="K253" s="4">
        <f t="shared" si="27"/>
        <v>1.0772945453070018E-2</v>
      </c>
      <c r="L253" s="4">
        <f t="shared" si="27"/>
        <v>1.155842974556009E-2</v>
      </c>
      <c r="M253" s="4">
        <f t="shared" si="27"/>
        <v>1.1753943216308672E-2</v>
      </c>
      <c r="N253" s="4">
        <f t="shared" si="27"/>
        <v>0.31034608979593087</v>
      </c>
      <c r="O253" s="4">
        <f t="shared" si="27"/>
        <v>1.3745594962235956E-2</v>
      </c>
      <c r="P253" s="4">
        <f t="shared" si="27"/>
        <v>9.8161347745356675E-2</v>
      </c>
      <c r="Q253" s="4">
        <f t="shared" si="27"/>
        <v>2.2763793164247776E-2</v>
      </c>
      <c r="R253" s="4">
        <f t="shared" si="27"/>
        <v>2.0447559673596963E-2</v>
      </c>
      <c r="S253" s="4">
        <f t="shared" si="27"/>
        <v>5.9759186002203649E-3</v>
      </c>
    </row>
    <row r="254" spans="1:19" x14ac:dyDescent="0.2">
      <c r="A254">
        <v>246</v>
      </c>
      <c r="B254">
        <f t="shared" si="24"/>
        <v>-1.5500000000000422</v>
      </c>
      <c r="C254">
        <f t="shared" si="22"/>
        <v>155.59999999999965</v>
      </c>
      <c r="D254" s="8">
        <f>EXP(SUMPRODUCT(LN($F254:$S254),AlturaTRI!$C$24:$P$24)+SUMPRODUCT(LN(1-$F254:$S254),1-AlturaTRI!$C$24:$P$24))</f>
        <v>0.18012460395894986</v>
      </c>
      <c r="E254">
        <f t="shared" si="23"/>
        <v>5.5099012415087432E-2</v>
      </c>
      <c r="F254" s="4">
        <f t="shared" si="26"/>
        <v>0.18411194002836848</v>
      </c>
      <c r="G254" s="4">
        <f t="shared" si="27"/>
        <v>4.2247490018148273E-2</v>
      </c>
      <c r="H254" s="4">
        <f t="shared" si="27"/>
        <v>2.0082927440105793E-2</v>
      </c>
      <c r="I254" s="4">
        <f t="shared" si="27"/>
        <v>7.2539261951730757E-2</v>
      </c>
      <c r="J254" s="4">
        <f t="shared" si="27"/>
        <v>5.1061507699328218E-3</v>
      </c>
      <c r="K254" s="4">
        <f t="shared" si="27"/>
        <v>1.0948151300746457E-2</v>
      </c>
      <c r="L254" s="4">
        <f t="shared" ref="G254:S273" si="28">1/(1+EXP(-L$2*($B254-L$3)))</f>
        <v>1.1919045932408679E-2</v>
      </c>
      <c r="M254" s="4">
        <f t="shared" si="28"/>
        <v>1.1873657978673745E-2</v>
      </c>
      <c r="N254" s="4">
        <f t="shared" si="28"/>
        <v>0.31268730161777064</v>
      </c>
      <c r="O254" s="4">
        <f t="shared" si="28"/>
        <v>1.4110858168043501E-2</v>
      </c>
      <c r="P254" s="4">
        <f t="shared" si="28"/>
        <v>9.9151296137068981E-2</v>
      </c>
      <c r="Q254" s="4">
        <f t="shared" si="28"/>
        <v>2.3226089121839304E-2</v>
      </c>
      <c r="R254" s="4">
        <f t="shared" si="28"/>
        <v>2.0768464101379305E-2</v>
      </c>
      <c r="S254" s="4">
        <f t="shared" si="28"/>
        <v>6.1201962990305048E-3</v>
      </c>
    </row>
    <row r="255" spans="1:19" x14ac:dyDescent="0.2">
      <c r="A255">
        <v>247</v>
      </c>
      <c r="B255">
        <f t="shared" si="24"/>
        <v>-1.5400000000000422</v>
      </c>
      <c r="C255">
        <f t="shared" si="22"/>
        <v>155.67999999999967</v>
      </c>
      <c r="D255" s="8">
        <f>EXP(SUMPRODUCT(LN($F255:$S255),AlturaTRI!$C$24:$P$24)+SUMPRODUCT(LN(1-$F255:$S255),1-AlturaTRI!$C$24:$P$24))</f>
        <v>0.18048576450199771</v>
      </c>
      <c r="E255">
        <f t="shared" si="23"/>
        <v>5.5956902291223423E-2</v>
      </c>
      <c r="F255" s="4">
        <f t="shared" si="26"/>
        <v>0.18481721993222422</v>
      </c>
      <c r="G255" s="4">
        <f t="shared" si="28"/>
        <v>4.2696654023899515E-2</v>
      </c>
      <c r="H255" s="4">
        <f t="shared" si="28"/>
        <v>2.0352579422591457E-2</v>
      </c>
      <c r="I255" s="4">
        <f t="shared" si="28"/>
        <v>7.3137492699880222E-2</v>
      </c>
      <c r="J255" s="4">
        <f t="shared" si="28"/>
        <v>5.2056466716748854E-3</v>
      </c>
      <c r="K255" s="4">
        <f t="shared" si="28"/>
        <v>1.1126174560666082E-2</v>
      </c>
      <c r="L255" s="4">
        <f t="shared" si="28"/>
        <v>1.2290773230797331E-2</v>
      </c>
      <c r="M255" s="4">
        <f t="shared" si="28"/>
        <v>1.1994577245581443E-2</v>
      </c>
      <c r="N255" s="4">
        <f t="shared" si="28"/>
        <v>0.31503810722567921</v>
      </c>
      <c r="O255" s="4">
        <f t="shared" si="28"/>
        <v>1.4485684992936388E-2</v>
      </c>
      <c r="P255" s="4">
        <f t="shared" si="28"/>
        <v>0.10015011938698445</v>
      </c>
      <c r="Q255" s="4">
        <f t="shared" si="28"/>
        <v>2.3697545898752861E-2</v>
      </c>
      <c r="R255" s="4">
        <f t="shared" si="28"/>
        <v>2.1094296355513381E-2</v>
      </c>
      <c r="S255" s="4">
        <f t="shared" si="28"/>
        <v>6.2679353562839334E-3</v>
      </c>
    </row>
    <row r="256" spans="1:19" x14ac:dyDescent="0.2">
      <c r="A256">
        <v>248</v>
      </c>
      <c r="B256">
        <f t="shared" si="24"/>
        <v>-1.5300000000000422</v>
      </c>
      <c r="C256">
        <f t="shared" si="22"/>
        <v>155.75999999999965</v>
      </c>
      <c r="D256" s="8">
        <f>EXP(SUMPRODUCT(LN($F256:$S256),AlturaTRI!$C$24:$P$24)+SUMPRODUCT(LN(1-$F256:$S256),1-AlturaTRI!$C$24:$P$24))</f>
        <v>0.18082942892063952</v>
      </c>
      <c r="E256">
        <f t="shared" si="23"/>
        <v>5.6822466954710243E-2</v>
      </c>
      <c r="F256" s="4">
        <f t="shared" si="26"/>
        <v>0.18552458721611939</v>
      </c>
      <c r="G256" s="4">
        <f t="shared" si="28"/>
        <v>4.315037827166078E-2</v>
      </c>
      <c r="H256" s="4">
        <f t="shared" si="28"/>
        <v>2.0625775794208181E-2</v>
      </c>
      <c r="I256" s="4">
        <f t="shared" si="28"/>
        <v>7.3740264792996793E-2</v>
      </c>
      <c r="J256" s="4">
        <f t="shared" si="28"/>
        <v>5.307070959057583E-3</v>
      </c>
      <c r="K256" s="4">
        <f t="shared" si="28"/>
        <v>1.1307059488007448E-2</v>
      </c>
      <c r="L256" s="4">
        <f t="shared" si="28"/>
        <v>1.2673945132953795E-2</v>
      </c>
      <c r="M256" s="4">
        <f t="shared" si="28"/>
        <v>1.2116712833199169E-2</v>
      </c>
      <c r="N256" s="4">
        <f t="shared" si="28"/>
        <v>0.31739842479134928</v>
      </c>
      <c r="O256" s="4">
        <f t="shared" si="28"/>
        <v>1.4870318169575453E-2</v>
      </c>
      <c r="P256" s="4">
        <f t="shared" si="28"/>
        <v>0.10115787464581287</v>
      </c>
      <c r="Q256" s="4">
        <f t="shared" si="28"/>
        <v>2.4178335695443105E-2</v>
      </c>
      <c r="R256" s="4">
        <f t="shared" si="28"/>
        <v>2.1425128679967355E-2</v>
      </c>
      <c r="S256" s="4">
        <f t="shared" si="28"/>
        <v>6.4192177402579613E-3</v>
      </c>
    </row>
    <row r="257" spans="1:19" x14ac:dyDescent="0.2">
      <c r="A257">
        <v>249</v>
      </c>
      <c r="B257">
        <f t="shared" si="24"/>
        <v>-1.5200000000000422</v>
      </c>
      <c r="C257">
        <f t="shared" si="22"/>
        <v>155.83999999999966</v>
      </c>
      <c r="D257" s="8">
        <f>EXP(SUMPRODUCT(LN($F257:$S257),AlturaTRI!$C$24:$P$24)+SUMPRODUCT(LN(1-$F257:$S257),1-AlturaTRI!$C$24:$P$24))</f>
        <v>0.18115523463963681</v>
      </c>
      <c r="E257">
        <f t="shared" si="23"/>
        <v>5.7695650679252322E-2</v>
      </c>
      <c r="F257" s="4">
        <f t="shared" si="26"/>
        <v>0.18623404335243682</v>
      </c>
      <c r="G257" s="4">
        <f t="shared" si="28"/>
        <v>4.3608704466683385E-2</v>
      </c>
      <c r="H257" s="4">
        <f t="shared" si="28"/>
        <v>2.0902561084729262E-2</v>
      </c>
      <c r="I257" s="4">
        <f t="shared" si="28"/>
        <v>7.4347606219760456E-2</v>
      </c>
      <c r="J257" s="4">
        <f t="shared" si="28"/>
        <v>5.4104606003490038E-3</v>
      </c>
      <c r="K257" s="4">
        <f t="shared" si="28"/>
        <v>1.1490850998676035E-2</v>
      </c>
      <c r="L257" s="4">
        <f t="shared" si="28"/>
        <v>1.3068904580226489E-2</v>
      </c>
      <c r="M257" s="4">
        <f t="shared" si="28"/>
        <v>1.224007666741172E-2</v>
      </c>
      <c r="N257" s="4">
        <f t="shared" si="28"/>
        <v>0.31976817068495927</v>
      </c>
      <c r="O257" s="4">
        <f t="shared" si="28"/>
        <v>1.5265006178980538E-2</v>
      </c>
      <c r="P257" s="4">
        <f t="shared" si="28"/>
        <v>0.10217461897407444</v>
      </c>
      <c r="Q257" s="4">
        <f t="shared" si="28"/>
        <v>2.4668633567140854E-2</v>
      </c>
      <c r="R257" s="4">
        <f t="shared" si="28"/>
        <v>2.1761034269507828E-2</v>
      </c>
      <c r="S257" s="4">
        <f t="shared" si="28"/>
        <v>6.5741273079149539E-3</v>
      </c>
    </row>
    <row r="258" spans="1:19" x14ac:dyDescent="0.2">
      <c r="A258">
        <v>250</v>
      </c>
      <c r="B258">
        <f t="shared" si="24"/>
        <v>-1.5100000000000422</v>
      </c>
      <c r="C258">
        <f t="shared" si="22"/>
        <v>155.91999999999967</v>
      </c>
      <c r="D258" s="8">
        <f>EXP(SUMPRODUCT(LN($F258:$S258),AlturaTRI!$C$24:$P$24)+SUMPRODUCT(LN(1-$F258:$S258),1-AlturaTRI!$C$24:$P$24))</f>
        <v>0.18146281755761023</v>
      </c>
      <c r="E258">
        <f t="shared" si="23"/>
        <v>5.8576394576248775E-2</v>
      </c>
      <c r="F258" s="4">
        <f t="shared" si="26"/>
        <v>0.18694558977622144</v>
      </c>
      <c r="G258" s="4">
        <f t="shared" si="28"/>
        <v>4.4071674597440567E-2</v>
      </c>
      <c r="H258" s="4">
        <f t="shared" si="28"/>
        <v>2.1182980327764819E-2</v>
      </c>
      <c r="I258" s="4">
        <f t="shared" si="28"/>
        <v>7.4959545033517441E-2</v>
      </c>
      <c r="J258" s="4">
        <f t="shared" si="28"/>
        <v>5.5158532565174716E-3</v>
      </c>
      <c r="K258" s="4">
        <f t="shared" si="28"/>
        <v>1.1677594678033941E-2</v>
      </c>
      <c r="L258" s="4">
        <f t="shared" si="28"/>
        <v>1.3476004195129615E-2</v>
      </c>
      <c r="M258" s="4">
        <f t="shared" si="28"/>
        <v>1.2364680784712355E-2</v>
      </c>
      <c r="N258" s="4">
        <f t="shared" si="28"/>
        <v>0.32214725947931711</v>
      </c>
      <c r="O258" s="4">
        <f t="shared" si="28"/>
        <v>1.5670003364309314E-2</v>
      </c>
      <c r="P258" s="4">
        <f t="shared" si="28"/>
        <v>0.10320040933076317</v>
      </c>
      <c r="Q258" s="4">
        <f t="shared" si="28"/>
        <v>2.5168617455277032E-2</v>
      </c>
      <c r="R258" s="4">
        <f t="shared" si="28"/>
        <v>2.2102087278742556E-2</v>
      </c>
      <c r="S258" s="4">
        <f t="shared" si="28"/>
        <v>6.7327498458537739E-3</v>
      </c>
    </row>
    <row r="259" spans="1:19" x14ac:dyDescent="0.2">
      <c r="A259">
        <v>251</v>
      </c>
      <c r="B259">
        <f t="shared" si="24"/>
        <v>-1.5000000000000422</v>
      </c>
      <c r="C259">
        <f t="shared" si="22"/>
        <v>155.99999999999966</v>
      </c>
      <c r="D259" s="8">
        <f>EXP(SUMPRODUCT(LN($F259:$S259),AlturaTRI!$C$24:$P$24)+SUMPRODUCT(LN(1-$F259:$S259),1-AlturaTRI!$C$24:$P$24))</f>
        <v>0.18175181220864192</v>
      </c>
      <c r="E259">
        <f t="shared" si="23"/>
        <v>5.9464636569934462E-2</v>
      </c>
      <c r="F259" s="4">
        <f t="shared" si="26"/>
        <v>0.1876592278849088</v>
      </c>
      <c r="G259" s="4">
        <f t="shared" si="28"/>
        <v>4.4539330935366196E-2</v>
      </c>
      <c r="H259" s="4">
        <f t="shared" si="28"/>
        <v>2.1467079064939911E-2</v>
      </c>
      <c r="I259" s="4">
        <f t="shared" si="28"/>
        <v>7.5576109350437584E-2</v>
      </c>
      <c r="J259" s="4">
        <f t="shared" si="28"/>
        <v>5.6232872935801119E-3</v>
      </c>
      <c r="K259" s="4">
        <f t="shared" si="28"/>
        <v>1.1867336789706513E-2</v>
      </c>
      <c r="L259" s="4">
        <f t="shared" si="28"/>
        <v>1.3895606516748503E-2</v>
      </c>
      <c r="M259" s="4">
        <f t="shared" si="28"/>
        <v>1.2490537333098234E-2</v>
      </c>
      <c r="N259" s="4">
        <f t="shared" si="28"/>
        <v>0.32453560395466025</v>
      </c>
      <c r="O259" s="4">
        <f t="shared" si="28"/>
        <v>1.6085570045632495E-2</v>
      </c>
      <c r="P259" s="4">
        <f t="shared" si="28"/>
        <v>0.10423530256180635</v>
      </c>
      <c r="Q259" s="4">
        <f t="shared" si="28"/>
        <v>2.5678468218539141E-2</v>
      </c>
      <c r="R259" s="4">
        <f t="shared" si="28"/>
        <v>2.2448362831130747E-2</v>
      </c>
      <c r="S259" s="4">
        <f t="shared" si="28"/>
        <v>6.8951731120218372E-3</v>
      </c>
    </row>
    <row r="260" spans="1:19" x14ac:dyDescent="0.2">
      <c r="A260">
        <v>252</v>
      </c>
      <c r="B260">
        <f t="shared" si="24"/>
        <v>-1.4900000000000422</v>
      </c>
      <c r="C260">
        <f t="shared" si="22"/>
        <v>156.07999999999967</v>
      </c>
      <c r="D260" s="8">
        <f>EXP(SUMPRODUCT(LN($F260:$S260),AlturaTRI!$C$24:$P$24)+SUMPRODUCT(LN(1-$F260:$S260),1-AlturaTRI!$C$24:$P$24))</f>
        <v>0.18202185193204293</v>
      </c>
      <c r="E260">
        <f t="shared" si="23"/>
        <v>6.0360311373745819E-2</v>
      </c>
      <c r="F260" s="4">
        <f t="shared" si="26"/>
        <v>0.18837495903805371</v>
      </c>
      <c r="G260" s="4">
        <f t="shared" si="28"/>
        <v>4.501171603453271E-2</v>
      </c>
      <c r="H260" s="4">
        <f t="shared" si="28"/>
        <v>2.175490335006304E-2</v>
      </c>
      <c r="I260" s="4">
        <f t="shared" si="28"/>
        <v>7.6197327347630892E-2</v>
      </c>
      <c r="J260" s="4">
        <f t="shared" si="28"/>
        <v>5.7328017951463334E-3</v>
      </c>
      <c r="K260" s="4">
        <f t="shared" si="28"/>
        <v>1.2060124284465257E-2</v>
      </c>
      <c r="L260" s="4">
        <f t="shared" si="28"/>
        <v>1.4328084239383691E-2</v>
      </c>
      <c r="M260" s="4">
        <f t="shared" si="28"/>
        <v>1.2617658572970553E-2</v>
      </c>
      <c r="N260" s="4">
        <f t="shared" si="28"/>
        <v>0.32693311510411627</v>
      </c>
      <c r="O260" s="4">
        <f t="shared" si="28"/>
        <v>1.6511972635632789E-2</v>
      </c>
      <c r="P260" s="4">
        <f t="shared" si="28"/>
        <v>0.10527935538831851</v>
      </c>
      <c r="Q260" s="4">
        <f t="shared" si="28"/>
        <v>2.6198369663518864E-2</v>
      </c>
      <c r="R260" s="4">
        <f t="shared" si="28"/>
        <v>2.2799937027955897E-2</v>
      </c>
      <c r="S260" s="4">
        <f t="shared" si="28"/>
        <v>7.0614868781952609E-3</v>
      </c>
    </row>
    <row r="261" spans="1:19" x14ac:dyDescent="0.2">
      <c r="A261">
        <v>253</v>
      </c>
      <c r="B261">
        <f t="shared" si="24"/>
        <v>-1.4800000000000422</v>
      </c>
      <c r="C261">
        <f t="shared" si="22"/>
        <v>156.15999999999966</v>
      </c>
      <c r="D261" s="8">
        <f>EXP(SUMPRODUCT(LN($F261:$S261),AlturaTRI!$C$24:$P$24)+SUMPRODUCT(LN(1-$F261:$S261),1-AlturaTRI!$C$24:$P$24))</f>
        <v>0.1822725690505459</v>
      </c>
      <c r="E261">
        <f t="shared" si="23"/>
        <v>6.126335046794483E-2</v>
      </c>
      <c r="F261" s="4">
        <f t="shared" si="26"/>
        <v>0.1890927845570595</v>
      </c>
      <c r="G261" s="4">
        <f t="shared" si="28"/>
        <v>4.5488872731267345E-2</v>
      </c>
      <c r="H261" s="4">
        <f t="shared" si="28"/>
        <v>2.2046499753283377E-2</v>
      </c>
      <c r="I261" s="4">
        <f t="shared" si="28"/>
        <v>7.6823227261223731E-2</v>
      </c>
      <c r="J261" s="4">
        <f t="shared" si="28"/>
        <v>5.8444365751583426E-3</v>
      </c>
      <c r="K261" s="4">
        <f t="shared" si="28"/>
        <v>1.2256004809186056E-2</v>
      </c>
      <c r="L261" s="4">
        <f t="shared" si="28"/>
        <v>1.477382045429629E-2</v>
      </c>
      <c r="M261" s="4">
        <f t="shared" si="28"/>
        <v>1.2746056878038994E-2</v>
      </c>
      <c r="N261" s="4">
        <f t="shared" si="28"/>
        <v>0.32933970213982922</v>
      </c>
      <c r="O261" s="4">
        <f t="shared" si="28"/>
        <v>1.6949483756149596E-2</v>
      </c>
      <c r="P261" s="4">
        <f t="shared" si="28"/>
        <v>0.10633262439465054</v>
      </c>
      <c r="Q261" s="4">
        <f t="shared" si="28"/>
        <v>2.6728508574907307E-2</v>
      </c>
      <c r="R261" s="4">
        <f t="shared" si="28"/>
        <v>2.3156886957255492E-2</v>
      </c>
      <c r="S261" s="4">
        <f t="shared" si="28"/>
        <v>7.2317829732344999E-3</v>
      </c>
    </row>
    <row r="262" spans="1:19" x14ac:dyDescent="0.2">
      <c r="A262">
        <v>254</v>
      </c>
      <c r="B262">
        <f t="shared" si="24"/>
        <v>-1.4700000000000422</v>
      </c>
      <c r="C262">
        <f t="shared" si="22"/>
        <v>156.23999999999967</v>
      </c>
      <c r="D262" s="8">
        <f>EXP(SUMPRODUCT(LN($F262:$S262),AlturaTRI!$C$24:$P$24)+SUMPRODUCT(LN(1-$F262:$S262),1-AlturaTRI!$C$24:$P$24))</f>
        <v>0.18250359505718722</v>
      </c>
      <c r="E262">
        <f t="shared" si="23"/>
        <v>6.2173682078533229E-2</v>
      </c>
      <c r="F262" s="4">
        <f t="shared" si="26"/>
        <v>0.18981270572490719</v>
      </c>
      <c r="G262" s="4">
        <f t="shared" si="28"/>
        <v>4.5970844143704982E-2</v>
      </c>
      <c r="H262" s="4">
        <f t="shared" si="28"/>
        <v>2.234191536523502E-2</v>
      </c>
      <c r="I262" s="4">
        <f t="shared" si="28"/>
        <v>7.7453837384393612E-2</v>
      </c>
      <c r="J262" s="4">
        <f t="shared" si="28"/>
        <v>5.9582321908307782E-3</v>
      </c>
      <c r="K262" s="4">
        <f t="shared" si="28"/>
        <v>1.2455026715881947E-2</v>
      </c>
      <c r="L262" s="4">
        <f t="shared" si="28"/>
        <v>1.5233208894400219E-2</v>
      </c>
      <c r="M262" s="4">
        <f t="shared" si="28"/>
        <v>1.2875744736230538E-2</v>
      </c>
      <c r="N262" s="4">
        <f t="shared" si="28"/>
        <v>0.33175527249975556</v>
      </c>
      <c r="O262" s="4">
        <f t="shared" si="28"/>
        <v>1.7398382355483837E-2</v>
      </c>
      <c r="P262" s="4">
        <f t="shared" si="28"/>
        <v>0.10739516601623261</v>
      </c>
      <c r="Q262" s="4">
        <f t="shared" si="28"/>
        <v>2.7269074745192662E-2</v>
      </c>
      <c r="R262" s="4">
        <f t="shared" si="28"/>
        <v>2.3519290702702179E-2</v>
      </c>
      <c r="S262" s="4">
        <f t="shared" si="28"/>
        <v>7.4061553271222496E-3</v>
      </c>
    </row>
    <row r="263" spans="1:19" x14ac:dyDescent="0.2">
      <c r="A263">
        <v>255</v>
      </c>
      <c r="B263">
        <f t="shared" si="24"/>
        <v>-1.4600000000000422</v>
      </c>
      <c r="C263">
        <f t="shared" si="22"/>
        <v>156.31999999999965</v>
      </c>
      <c r="D263" s="8">
        <f>EXP(SUMPRODUCT(LN($F263:$S263),AlturaTRI!$C$24:$P$24)+SUMPRODUCT(LN(1-$F263:$S263),1-AlturaTRI!$C$24:$P$24))</f>
        <v>0.18271456081114609</v>
      </c>
      <c r="E263">
        <f t="shared" si="23"/>
        <v>6.3091231157489394E-2</v>
      </c>
      <c r="F263" s="4">
        <f t="shared" si="26"/>
        <v>0.19053472378588487</v>
      </c>
      <c r="G263" s="4">
        <f t="shared" si="28"/>
        <v>4.6457673671275776E-2</v>
      </c>
      <c r="H263" s="4">
        <f t="shared" si="28"/>
        <v>2.2641197801166447E-2</v>
      </c>
      <c r="I263" s="4">
        <f t="shared" si="28"/>
        <v>7.8089186065362748E-2</v>
      </c>
      <c r="J263" s="4">
        <f t="shared" si="28"/>
        <v>6.074229955791299E-3</v>
      </c>
      <c r="K263" s="4">
        <f t="shared" si="28"/>
        <v>1.2657239070809557E-2</v>
      </c>
      <c r="L263" s="4">
        <f t="shared" si="28"/>
        <v>1.5706654181728619E-2</v>
      </c>
      <c r="M263" s="4">
        <f t="shared" si="28"/>
        <v>1.3006734750602822E-2</v>
      </c>
      <c r="N263" s="4">
        <f t="shared" si="28"/>
        <v>0.33417973185513405</v>
      </c>
      <c r="O263" s="4">
        <f t="shared" si="28"/>
        <v>1.7858953826371374E-2</v>
      </c>
      <c r="P263" s="4">
        <f t="shared" si="28"/>
        <v>0.10846703652721107</v>
      </c>
      <c r="Q263" s="4">
        <f t="shared" si="28"/>
        <v>2.7820261003813417E-2</v>
      </c>
      <c r="R263" s="4">
        <f t="shared" si="28"/>
        <v>2.3887227352430585E-2</v>
      </c>
      <c r="S263" s="4">
        <f t="shared" si="28"/>
        <v>7.5847000157902083E-3</v>
      </c>
    </row>
    <row r="264" spans="1:19" x14ac:dyDescent="0.2">
      <c r="A264">
        <v>256</v>
      </c>
      <c r="B264">
        <f t="shared" si="24"/>
        <v>-1.4500000000000421</v>
      </c>
      <c r="C264">
        <f t="shared" si="22"/>
        <v>156.39999999999966</v>
      </c>
      <c r="D264" s="8">
        <f>EXP(SUMPRODUCT(LN($F264:$S264),AlturaTRI!$C$24:$P$24)+SUMPRODUCT(LN(1-$F264:$S264),1-AlturaTRI!$C$24:$P$24))</f>
        <v>0.18290509674281027</v>
      </c>
      <c r="E264">
        <f t="shared" si="23"/>
        <v>6.4015919364359672E-2</v>
      </c>
      <c r="F264" s="4">
        <f t="shared" si="26"/>
        <v>0.19125883994531742</v>
      </c>
      <c r="G264" s="4">
        <f t="shared" si="28"/>
        <v>4.6949404994126594E-2</v>
      </c>
      <c r="H264" s="4">
        <f t="shared" si="28"/>
        <v>2.2944395205053317E-2</v>
      </c>
      <c r="I264" s="4">
        <f t="shared" si="28"/>
        <v>7.8729301705349586E-2</v>
      </c>
      <c r="J264" s="4">
        <f t="shared" si="28"/>
        <v>6.1924719534242464E-3</v>
      </c>
      <c r="K264" s="4">
        <f t="shared" si="28"/>
        <v>1.2862691663647955E-2</v>
      </c>
      <c r="L264" s="4">
        <f t="shared" si="28"/>
        <v>1.6194572077482781E-2</v>
      </c>
      <c r="M264" s="4">
        <f t="shared" si="28"/>
        <v>1.3139039640261566E-2</v>
      </c>
      <c r="N264" s="4">
        <f t="shared" si="28"/>
        <v>0.33661298411863261</v>
      </c>
      <c r="O264" s="4">
        <f t="shared" si="28"/>
        <v>1.8331490124525479E-2</v>
      </c>
      <c r="P264" s="4">
        <f t="shared" si="28"/>
        <v>0.10954829202787802</v>
      </c>
      <c r="Q264" s="4">
        <f t="shared" si="28"/>
        <v>2.8382263245717736E-2</v>
      </c>
      <c r="R264" s="4">
        <f t="shared" si="28"/>
        <v>2.4260777007803817E-2</v>
      </c>
      <c r="S264" s="4">
        <f t="shared" si="28"/>
        <v>7.7675153067407647E-3</v>
      </c>
    </row>
    <row r="265" spans="1:19" x14ac:dyDescent="0.2">
      <c r="A265">
        <v>257</v>
      </c>
      <c r="B265">
        <f t="shared" si="24"/>
        <v>-1.4400000000000421</v>
      </c>
      <c r="C265">
        <f t="shared" si="22"/>
        <v>156.47999999999968</v>
      </c>
      <c r="D265" s="8">
        <f>EXP(SUMPRODUCT(LN($F265:$S265),AlturaTRI!$C$24:$P$24)+SUMPRODUCT(LN(1-$F265:$S265),1-AlturaTRI!$C$24:$P$24))</f>
        <v>0.18307483306834432</v>
      </c>
      <c r="E265">
        <f t="shared" si="23"/>
        <v>6.4947665049235312E-2</v>
      </c>
      <c r="F265" s="4">
        <f t="shared" si="26"/>
        <v>0.19198505536929664</v>
      </c>
      <c r="G265" s="4">
        <f t="shared" si="28"/>
        <v>4.7446082072474589E-2</v>
      </c>
      <c r="H265" s="4">
        <f t="shared" si="28"/>
        <v>2.3251556253693004E-2</v>
      </c>
      <c r="I265" s="4">
        <f t="shared" si="28"/>
        <v>7.9374212756478102E-2</v>
      </c>
      <c r="J265" s="4">
        <f t="shared" si="28"/>
        <v>6.3130010504191354E-3</v>
      </c>
      <c r="K265" s="4">
        <f t="shared" si="28"/>
        <v>1.3071435016748905E-2</v>
      </c>
      <c r="L265" s="4">
        <f t="shared" si="28"/>
        <v>1.6697389734450941E-2</v>
      </c>
      <c r="M265" s="4">
        <f t="shared" si="28"/>
        <v>1.3272672241282419E-2</v>
      </c>
      <c r="N265" s="4">
        <f t="shared" si="28"/>
        <v>0.33905493145317611</v>
      </c>
      <c r="O265" s="4">
        <f t="shared" si="28"/>
        <v>1.8816289887641401E-2</v>
      </c>
      <c r="P265" s="4">
        <f t="shared" si="28"/>
        <v>0.11063898843189507</v>
      </c>
      <c r="Q265" s="4">
        <f t="shared" si="28"/>
        <v>2.8955280459278487E-2</v>
      </c>
      <c r="R265" s="4">
        <f t="shared" si="28"/>
        <v>2.4640020792113335E-2</v>
      </c>
      <c r="S265" s="4">
        <f t="shared" si="28"/>
        <v>7.9547017054694396E-3</v>
      </c>
    </row>
    <row r="266" spans="1:19" x14ac:dyDescent="0.2">
      <c r="A266">
        <v>258</v>
      </c>
      <c r="B266">
        <f t="shared" si="24"/>
        <v>-1.4300000000000421</v>
      </c>
      <c r="C266">
        <f t="shared" ref="C266:C329" si="29">B266*$B$3+$B$2</f>
        <v>156.55999999999966</v>
      </c>
      <c r="D266" s="8">
        <f>EXP(SUMPRODUCT(LN($F266:$S266),AlturaTRI!$C$24:$P$24)+SUMPRODUCT(LN(1-$F266:$S266),1-AlturaTRI!$C$24:$P$24))</f>
        <v>0.18322340001403284</v>
      </c>
      <c r="E266">
        <f t="shared" ref="E266:E329" si="30">1/SQRT(2*PI())*EXP(-(B266^2)/2)/0.4*$B$6</f>
        <v>6.5886383237145726E-2</v>
      </c>
      <c r="F266" s="4">
        <f t="shared" si="26"/>
        <v>0.19271337118441165</v>
      </c>
      <c r="G266" s="4">
        <f t="shared" si="28"/>
        <v>4.7947749145891394E-2</v>
      </c>
      <c r="H266" s="4">
        <f t="shared" si="28"/>
        <v>2.356273016077863E-2</v>
      </c>
      <c r="I266" s="4">
        <f t="shared" si="28"/>
        <v>8.0023947719644217E-2</v>
      </c>
      <c r="J266" s="4">
        <f t="shared" si="28"/>
        <v>6.4358609105260598E-3</v>
      </c>
      <c r="K266" s="4">
        <f t="shared" si="28"/>
        <v>1.32835203944575E-2</v>
      </c>
      <c r="L266" s="4">
        <f t="shared" si="28"/>
        <v>1.7215545951563018E-2</v>
      </c>
      <c r="M266" s="4">
        <f t="shared" si="28"/>
        <v>1.3407645507636965E-2</v>
      </c>
      <c r="N266" s="4">
        <f t="shared" si="28"/>
        <v>0.34150547428145683</v>
      </c>
      <c r="O266" s="4">
        <f t="shared" si="28"/>
        <v>1.9313658554748283E-2</v>
      </c>
      <c r="P266" s="4">
        <f t="shared" si="28"/>
        <v>0.11173918145330922</v>
      </c>
      <c r="Q266" s="4">
        <f t="shared" si="28"/>
        <v>2.9539514753510358E-2</v>
      </c>
      <c r="R266" s="4">
        <f t="shared" si="28"/>
        <v>2.5025040859205851E-2</v>
      </c>
      <c r="S266" s="4">
        <f t="shared" si="28"/>
        <v>8.1463620026932353E-3</v>
      </c>
    </row>
    <row r="267" spans="1:19" x14ac:dyDescent="0.2">
      <c r="A267">
        <v>259</v>
      </c>
      <c r="B267">
        <f t="shared" ref="B267:B330" si="31">B266+0.01</f>
        <v>-1.4200000000000421</v>
      </c>
      <c r="C267">
        <f t="shared" si="29"/>
        <v>156.63999999999967</v>
      </c>
      <c r="D267" s="8">
        <f>EXP(SUMPRODUCT(LN($F267:$S267),AlturaTRI!$C$24:$P$24)+SUMPRODUCT(LN(1-$F267:$S267),1-AlturaTRI!$C$24:$P$24))</f>
        <v>0.18335042805067958</v>
      </c>
      <c r="E267">
        <f t="shared" si="30"/>
        <v>6.6831985613898387E-2</v>
      </c>
      <c r="F267" s="4">
        <f t="shared" si="26"/>
        <v>0.19344378847747926</v>
      </c>
      <c r="G267" s="4">
        <f t="shared" si="28"/>
        <v>4.8454450732516224E-2</v>
      </c>
      <c r="H267" s="4">
        <f t="shared" si="28"/>
        <v>2.3877966680950786E-2</v>
      </c>
      <c r="I267" s="4">
        <f t="shared" si="28"/>
        <v>8.0678535142339441E-2</v>
      </c>
      <c r="J267" s="4">
        <f t="shared" si="28"/>
        <v>6.5610960085197021E-3</v>
      </c>
      <c r="K267" s="4">
        <f t="shared" si="28"/>
        <v>1.3498999812501657E-2</v>
      </c>
      <c r="L267" s="4">
        <f t="shared" si="28"/>
        <v>1.7749491430323949E-2</v>
      </c>
      <c r="M267" s="4">
        <f t="shared" si="28"/>
        <v>1.3543972512122797E-2</v>
      </c>
      <c r="N267" s="4">
        <f t="shared" si="28"/>
        <v>0.34396451129613087</v>
      </c>
      <c r="O267" s="4">
        <f t="shared" si="28"/>
        <v>1.9823908485784986E-2</v>
      </c>
      <c r="P267" s="4">
        <f t="shared" si="28"/>
        <v>0.11284892659336246</v>
      </c>
      <c r="Q267" s="4">
        <f t="shared" si="28"/>
        <v>3.0135171384534525E-2</v>
      </c>
      <c r="R267" s="4">
        <f t="shared" si="28"/>
        <v>2.5415920402030615E-2</v>
      </c>
      <c r="S267" s="4">
        <f t="shared" si="28"/>
        <v>8.3426013223895853E-3</v>
      </c>
    </row>
    <row r="268" spans="1:19" x14ac:dyDescent="0.2">
      <c r="A268">
        <v>260</v>
      </c>
      <c r="B268">
        <f t="shared" si="31"/>
        <v>-1.4100000000000421</v>
      </c>
      <c r="C268">
        <f t="shared" si="29"/>
        <v>156.71999999999966</v>
      </c>
      <c r="D268" s="8">
        <f>EXP(SUMPRODUCT(LN($F268:$S268),AlturaTRI!$C$24:$P$24)+SUMPRODUCT(LN(1-$F268:$S268),1-AlturaTRI!$C$24:$P$24))</f>
        <v>0.18345554813833775</v>
      </c>
      <c r="E268">
        <f t="shared" si="30"/>
        <v>6.7784380513394721E-2</v>
      </c>
      <c r="F268" s="4">
        <f t="shared" si="26"/>
        <v>0.19417630829527538</v>
      </c>
      <c r="G268" s="4">
        <f t="shared" si="28"/>
        <v>4.8966231628196584E-2</v>
      </c>
      <c r="H268" s="4">
        <f t="shared" si="28"/>
        <v>2.4197316113824807E-2</v>
      </c>
      <c r="I268" s="4">
        <f t="shared" si="28"/>
        <v>8.1338003616431065E-2</v>
      </c>
      <c r="J268" s="4">
        <f t="shared" si="28"/>
        <v>6.6887516443737763E-3</v>
      </c>
      <c r="K268" s="4">
        <f t="shared" si="28"/>
        <v>1.3717926047449133E-2</v>
      </c>
      <c r="L268" s="4">
        <f t="shared" si="28"/>
        <v>1.8299689032843972E-2</v>
      </c>
      <c r="M268" s="4">
        <f t="shared" si="28"/>
        <v>1.3681666447297847E-2</v>
      </c>
      <c r="N268" s="4">
        <f t="shared" si="28"/>
        <v>0.34643193947070167</v>
      </c>
      <c r="O268" s="4">
        <f t="shared" si="28"/>
        <v>2.0347359081267797E-2</v>
      </c>
      <c r="P268" s="4">
        <f t="shared" si="28"/>
        <v>0.11396827912709426</v>
      </c>
      <c r="Q268" s="4">
        <f t="shared" si="28"/>
        <v>3.07424587812332E-2</v>
      </c>
      <c r="R268" s="4">
        <f t="shared" si="28"/>
        <v>2.5812743661100399E-2</v>
      </c>
      <c r="S268" s="4">
        <f t="shared" si="28"/>
        <v>8.5435271706501524E-3</v>
      </c>
    </row>
    <row r="269" spans="1:19" x14ac:dyDescent="0.2">
      <c r="A269">
        <v>261</v>
      </c>
      <c r="B269">
        <f t="shared" si="31"/>
        <v>-1.4000000000000421</v>
      </c>
      <c r="C269">
        <f t="shared" si="29"/>
        <v>156.79999999999967</v>
      </c>
      <c r="D269" s="8">
        <f>EXP(SUMPRODUCT(LN($F269:$S269),AlturaTRI!$C$24:$P$24)+SUMPRODUCT(LN(1-$F269:$S269),1-AlturaTRI!$C$24:$P$24))</f>
        <v>0.183538391981654</v>
      </c>
      <c r="E269">
        <f t="shared" si="30"/>
        <v>6.8743472906451414E-2</v>
      </c>
      <c r="F269" s="4">
        <f t="shared" si="26"/>
        <v>0.19491093164426621</v>
      </c>
      <c r="G269" s="4">
        <f t="shared" si="28"/>
        <v>4.9483136905554843E-2</v>
      </c>
      <c r="H269" s="4">
        <f t="shared" si="28"/>
        <v>2.4520829307991578E-2</v>
      </c>
      <c r="I269" s="4">
        <f t="shared" si="28"/>
        <v>8.2002381775898317E-2</v>
      </c>
      <c r="J269" s="4">
        <f t="shared" si="28"/>
        <v>6.8188739576477515E-3</v>
      </c>
      <c r="K269" s="4">
        <f t="shared" si="28"/>
        <v>1.3940352646230772E-2</v>
      </c>
      <c r="L269" s="4">
        <f t="shared" si="28"/>
        <v>1.886661404115832E-2</v>
      </c>
      <c r="M269" s="4">
        <f t="shared" si="28"/>
        <v>1.3820740626418629E-2</v>
      </c>
      <c r="N269" s="4">
        <f t="shared" si="28"/>
        <v>0.34890765407109281</v>
      </c>
      <c r="O269" s="4">
        <f t="shared" si="28"/>
        <v>2.088433690190878E-2</v>
      </c>
      <c r="P269" s="4">
        <f t="shared" si="28"/>
        <v>0.11509729408973726</v>
      </c>
      <c r="Q269" s="4">
        <f t="shared" si="28"/>
        <v>3.1361588570034883E-2</v>
      </c>
      <c r="R269" s="4">
        <f t="shared" si="28"/>
        <v>2.6215595932858708E-2</v>
      </c>
      <c r="S269" s="4">
        <f t="shared" si="28"/>
        <v>8.7492494853530257E-3</v>
      </c>
    </row>
    <row r="270" spans="1:19" x14ac:dyDescent="0.2">
      <c r="A270">
        <v>262</v>
      </c>
      <c r="B270">
        <f t="shared" si="31"/>
        <v>-1.3900000000000421</v>
      </c>
      <c r="C270">
        <f t="shared" si="29"/>
        <v>156.87999999999965</v>
      </c>
      <c r="D270" s="8">
        <f>EXP(SUMPRODUCT(LN($F270:$S270),AlturaTRI!$C$24:$P$24)+SUMPRODUCT(LN(1-$F270:$S270),1-AlturaTRI!$C$24:$P$24))</f>
        <v>0.18359859229610229</v>
      </c>
      <c r="E270">
        <f t="shared" si="30"/>
        <v>6.970916439115496E-2</v>
      </c>
      <c r="F270" s="4">
        <f t="shared" si="26"/>
        <v>0.19564765949034008</v>
      </c>
      <c r="G270" s="4">
        <f t="shared" si="28"/>
        <v>5.0005211912979255E-2</v>
      </c>
      <c r="H270" s="4">
        <f t="shared" si="28"/>
        <v>2.4848557664989723E-2</v>
      </c>
      <c r="I270" s="4">
        <f t="shared" si="28"/>
        <v>8.2671698294524504E-2</v>
      </c>
      <c r="J270" s="4">
        <f t="shared" si="28"/>
        <v>6.9515099420874018E-3</v>
      </c>
      <c r="K270" s="4">
        <f t="shared" si="28"/>
        <v>1.4166333935728257E-2</v>
      </c>
      <c r="L270" s="4">
        <f t="shared" si="28"/>
        <v>1.9450754417501333E-2</v>
      </c>
      <c r="M270" s="4">
        <f t="shared" si="28"/>
        <v>1.3961208484382393E-2</v>
      </c>
      <c r="N270" s="4">
        <f t="shared" si="28"/>
        <v>0.35139154866791011</v>
      </c>
      <c r="O270" s="4">
        <f t="shared" si="28"/>
        <v>2.1435175788033865E-2</v>
      </c>
      <c r="P270" s="4">
        <f t="shared" si="28"/>
        <v>0.11623602626290672</v>
      </c>
      <c r="Q270" s="4">
        <f t="shared" si="28"/>
        <v>3.19927755987688E-2</v>
      </c>
      <c r="R270" s="4">
        <f t="shared" si="28"/>
        <v>2.662456357794632E-2</v>
      </c>
      <c r="S270" s="4">
        <f t="shared" si="28"/>
        <v>8.9598806866563324E-3</v>
      </c>
    </row>
    <row r="271" spans="1:19" x14ac:dyDescent="0.2">
      <c r="A271">
        <v>263</v>
      </c>
      <c r="B271">
        <f t="shared" si="31"/>
        <v>-1.3800000000000421</v>
      </c>
      <c r="C271">
        <f t="shared" si="29"/>
        <v>156.95999999999967</v>
      </c>
      <c r="D271" s="8">
        <f>EXP(SUMPRODUCT(LN($F271:$S271),AlturaTRI!$C$24:$P$24)+SUMPRODUCT(LN(1-$F271:$S271),1-AlturaTRI!$C$24:$P$24))</f>
        <v>0.18363578308538836</v>
      </c>
      <c r="E271">
        <f t="shared" si="30"/>
        <v>7.0681353184777584E-2</v>
      </c>
      <c r="F271" s="4">
        <f t="shared" si="26"/>
        <v>0.19638649275853992</v>
      </c>
      <c r="G271" s="4">
        <f t="shared" si="28"/>
        <v>5.0532502273537609E-2</v>
      </c>
      <c r="H271" s="4">
        <f t="shared" si="28"/>
        <v>2.5180553143246773E-2</v>
      </c>
      <c r="I271" s="4">
        <f t="shared" si="28"/>
        <v>8.334598188354464E-2</v>
      </c>
      <c r="J271" s="4">
        <f t="shared" si="28"/>
        <v>7.0867074604410362E-3</v>
      </c>
      <c r="K271" s="4">
        <f t="shared" si="28"/>
        <v>1.4395925032424792E-2</v>
      </c>
      <c r="L271" s="4">
        <f t="shared" si="28"/>
        <v>2.005261106517128E-2</v>
      </c>
      <c r="M271" s="4">
        <f t="shared" si="28"/>
        <v>1.4103083578673375E-2</v>
      </c>
      <c r="N271" s="4">
        <f t="shared" si="28"/>
        <v>0.35388351514939553</v>
      </c>
      <c r="O271" s="4">
        <f t="shared" si="28"/>
        <v>2.2000216978639908E-2</v>
      </c>
      <c r="P271" s="4">
        <f t="shared" si="28"/>
        <v>0.11738453016058406</v>
      </c>
      <c r="Q271" s="4">
        <f t="shared" si="28"/>
        <v>3.2636237959524313E-2</v>
      </c>
      <c r="R271" s="4">
        <f t="shared" si="28"/>
        <v>2.7039734029359309E-2</v>
      </c>
      <c r="S271" s="4">
        <f t="shared" si="28"/>
        <v>9.1755357283154881E-3</v>
      </c>
    </row>
    <row r="272" spans="1:19" x14ac:dyDescent="0.2">
      <c r="A272">
        <v>264</v>
      </c>
      <c r="B272">
        <f t="shared" si="31"/>
        <v>-1.3700000000000421</v>
      </c>
      <c r="C272">
        <f t="shared" si="29"/>
        <v>157.03999999999965</v>
      </c>
      <c r="D272" s="8">
        <f>EXP(SUMPRODUCT(LN($F272:$S272),AlturaTRI!$C$24:$P$24)+SUMPRODUCT(LN(1-$F272:$S272),1-AlturaTRI!$C$24:$P$24))</f>
        <v>0.18364959993029933</v>
      </c>
      <c r="E272">
        <f t="shared" si="30"/>
        <v>7.1659934117281388E-2</v>
      </c>
      <c r="F272" s="4">
        <f t="shared" si="26"/>
        <v>0.19712743233279567</v>
      </c>
      <c r="G272" s="4">
        <f t="shared" si="28"/>
        <v>5.1065053883811849E-2</v>
      </c>
      <c r="H272" s="4">
        <f t="shared" si="28"/>
        <v>2.5516868261987243E-2</v>
      </c>
      <c r="I272" s="4">
        <f t="shared" si="28"/>
        <v>8.4025261289248129E-2</v>
      </c>
      <c r="J272" s="4">
        <f t="shared" si="28"/>
        <v>7.2245152594927441E-3</v>
      </c>
      <c r="K272" s="4">
        <f t="shared" si="28"/>
        <v>1.4629181852117012E-2</v>
      </c>
      <c r="L272" s="4">
        <f t="shared" si="28"/>
        <v>2.0672698089591508E-2</v>
      </c>
      <c r="M272" s="4">
        <f t="shared" si="28"/>
        <v>1.4246379590312714E-2</v>
      </c>
      <c r="N272" s="4">
        <f t="shared" si="28"/>
        <v>0.35638344373507053</v>
      </c>
      <c r="O272" s="4">
        <f t="shared" si="28"/>
        <v>2.2579809229919406E-2</v>
      </c>
      <c r="P272" s="4">
        <f t="shared" si="28"/>
        <v>0.11854286001489484</v>
      </c>
      <c r="Q272" s="4">
        <f t="shared" si="28"/>
        <v>3.3292197010449602E-2</v>
      </c>
      <c r="R272" s="4">
        <f t="shared" si="28"/>
        <v>2.7461195800491119E-2</v>
      </c>
      <c r="S272" s="4">
        <f t="shared" si="28"/>
        <v>9.396332149825699E-3</v>
      </c>
    </row>
    <row r="273" spans="1:19" x14ac:dyDescent="0.2">
      <c r="A273">
        <v>265</v>
      </c>
      <c r="B273">
        <f t="shared" si="31"/>
        <v>-1.3600000000000421</v>
      </c>
      <c r="C273">
        <f t="shared" si="29"/>
        <v>157.11999999999966</v>
      </c>
      <c r="D273" s="8">
        <f>EXP(SUMPRODUCT(LN($F273:$S273),AlturaTRI!$C$24:$P$24)+SUMPRODUCT(LN(1-$F273:$S273),1-AlturaTRI!$C$24:$P$24))</f>
        <v>0.18363968028927258</v>
      </c>
      <c r="E273">
        <f t="shared" si="30"/>
        <v>7.2644798626436649E-2</v>
      </c>
      <c r="F273" s="4">
        <f t="shared" si="26"/>
        <v>0.19787047905565774</v>
      </c>
      <c r="G273" s="4">
        <f t="shared" si="28"/>
        <v>5.1602912912652406E-2</v>
      </c>
      <c r="H273" s="4">
        <f t="shared" si="28"/>
        <v>2.5857556105105036E-2</v>
      </c>
      <c r="I273" s="4">
        <f t="shared" si="28"/>
        <v>8.4709565290536221E-2</v>
      </c>
      <c r="J273" s="4">
        <f t="shared" si="28"/>
        <v>7.3649829853143865E-3</v>
      </c>
      <c r="K273" s="4">
        <f t="shared" si="28"/>
        <v>1.4866161119685986E-2</v>
      </c>
      <c r="L273" s="4">
        <f t="shared" si="28"/>
        <v>2.1311543059141531E-2</v>
      </c>
      <c r="M273" s="4">
        <f t="shared" si="28"/>
        <v>1.43911103248122E-2</v>
      </c>
      <c r="N273" s="4">
        <f t="shared" si="28"/>
        <v>0.3588912229900707</v>
      </c>
      <c r="O273" s="4">
        <f t="shared" si="28"/>
        <v>2.3174308933070632E-2</v>
      </c>
      <c r="P273" s="4">
        <f t="shared" si="28"/>
        <v>0.11971106976168214</v>
      </c>
      <c r="Q273" s="4">
        <f t="shared" si="28"/>
        <v>3.3960877396420605E-2</v>
      </c>
      <c r="R273" s="4">
        <f t="shared" si="28"/>
        <v>2.7889038493050175E-2</v>
      </c>
      <c r="S273" s="4">
        <f t="shared" si="28"/>
        <v>9.622390129390479E-3</v>
      </c>
    </row>
    <row r="274" spans="1:19" x14ac:dyDescent="0.2">
      <c r="A274">
        <v>266</v>
      </c>
      <c r="B274">
        <f t="shared" si="31"/>
        <v>-1.3500000000000421</v>
      </c>
      <c r="C274">
        <f t="shared" si="29"/>
        <v>157.19999999999968</v>
      </c>
      <c r="D274" s="8">
        <f>EXP(SUMPRODUCT(LN($F274:$S274),AlturaTRI!$C$24:$P$24)+SUMPRODUCT(LN(1-$F274:$S274),1-AlturaTRI!$C$24:$P$24))</f>
        <v>0.18360566381095442</v>
      </c>
      <c r="E274">
        <f t="shared" si="30"/>
        <v>7.3635834754580271E-2</v>
      </c>
      <c r="F274" s="4">
        <f t="shared" si="26"/>
        <v>0.19861563372803057</v>
      </c>
      <c r="G274" s="4">
        <f t="shared" si="26"/>
        <v>5.2146125799850167E-2</v>
      </c>
      <c r="H274" s="4">
        <f t="shared" si="26"/>
        <v>2.620267032499814E-2</v>
      </c>
      <c r="I274" s="4">
        <f t="shared" si="26"/>
        <v>8.5398922696433649E-2</v>
      </c>
      <c r="J274" s="4">
        <f t="shared" si="26"/>
        <v>7.508161198737694E-3</v>
      </c>
      <c r="K274" s="4">
        <f t="shared" si="26"/>
        <v>1.5106920378925833E-2</v>
      </c>
      <c r="L274" s="4">
        <f t="shared" si="26"/>
        <v>2.1969687265297928E-2</v>
      </c>
      <c r="M274" s="4">
        <f t="shared" si="26"/>
        <v>1.453728971313179E-2</v>
      </c>
      <c r="N274" s="4">
        <f t="shared" si="26"/>
        <v>0.36140673984017013</v>
      </c>
      <c r="O274" s="4">
        <f t="shared" si="26"/>
        <v>2.3784080231199822E-2</v>
      </c>
      <c r="P274" s="4">
        <f t="shared" si="26"/>
        <v>0.12088921302587559</v>
      </c>
      <c r="Q274" s="4">
        <f t="shared" si="26"/>
        <v>3.4642507068509715E-2</v>
      </c>
      <c r="R274" s="4">
        <f t="shared" si="26"/>
        <v>2.8323352804845155E-2</v>
      </c>
      <c r="S274" s="4">
        <f t="shared" si="26"/>
        <v>9.853832537716262E-3</v>
      </c>
    </row>
    <row r="275" spans="1:19" x14ac:dyDescent="0.2">
      <c r="A275">
        <v>267</v>
      </c>
      <c r="B275">
        <f t="shared" si="31"/>
        <v>-1.340000000000042</v>
      </c>
      <c r="C275">
        <f t="shared" si="29"/>
        <v>157.27999999999966</v>
      </c>
      <c r="D275" s="8">
        <f>EXP(SUMPRODUCT(LN($F275:$S275),AlturaTRI!$C$24:$P$24)+SUMPRODUCT(LN(1-$F275:$S275),1-AlturaTRI!$C$24:$P$24))</f>
        <v>0.1835471926590137</v>
      </c>
      <c r="E275">
        <f t="shared" si="30"/>
        <v>7.4632927147038439E-2</v>
      </c>
      <c r="F275" s="4">
        <f t="shared" si="26"/>
        <v>0.19936289710890692</v>
      </c>
      <c r="G275" s="4">
        <f t="shared" si="26"/>
        <v>5.26947392547246E-2</v>
      </c>
      <c r="H275" s="4">
        <f t="shared" si="26"/>
        <v>2.6552265146362539E-2</v>
      </c>
      <c r="I275" s="4">
        <f t="shared" si="26"/>
        <v>8.609336234355465E-2</v>
      </c>
      <c r="J275" s="4">
        <f t="shared" si="26"/>
        <v>7.6541013910478312E-3</v>
      </c>
      <c r="K275" s="4">
        <f t="shared" si="26"/>
        <v>1.5351518002427445E-2</v>
      </c>
      <c r="L275" s="4">
        <f t="shared" si="26"/>
        <v>2.2647685981589175E-2</v>
      </c>
      <c r="M275" s="4">
        <f t="shared" si="26"/>
        <v>1.4684931812640536E-2</v>
      </c>
      <c r="N275" s="4">
        <f t="shared" si="26"/>
        <v>0.36392987958749434</v>
      </c>
      <c r="O275" s="4">
        <f t="shared" si="26"/>
        <v>2.4409495135109899E-2</v>
      </c>
      <c r="P275" s="4">
        <f t="shared" si="26"/>
        <v>0.12207734310665749</v>
      </c>
      <c r="Q275" s="4">
        <f t="shared" si="26"/>
        <v>3.5337317302180489E-2</v>
      </c>
      <c r="R275" s="4">
        <f t="shared" si="26"/>
        <v>2.8764230537429172E-2</v>
      </c>
      <c r="S275" s="4">
        <f t="shared" si="26"/>
        <v>1.0090784992632051E-2</v>
      </c>
    </row>
    <row r="276" spans="1:19" x14ac:dyDescent="0.2">
      <c r="A276">
        <v>268</v>
      </c>
      <c r="B276">
        <f t="shared" si="31"/>
        <v>-1.330000000000042</v>
      </c>
      <c r="C276">
        <f t="shared" si="29"/>
        <v>157.35999999999967</v>
      </c>
      <c r="D276" s="8">
        <f>EXP(SUMPRODUCT(LN($F276:$S276),AlturaTRI!$C$24:$P$24)+SUMPRODUCT(LN(1-$F276:$S276),1-AlturaTRI!$C$24:$P$24))</f>
        <v>0.18346391184946828</v>
      </c>
      <c r="E276">
        <f t="shared" si="30"/>
        <v>7.563595705223812E-2</v>
      </c>
      <c r="F276" s="4">
        <f t="shared" si="26"/>
        <v>0.20011226991510275</v>
      </c>
      <c r="G276" s="4">
        <f t="shared" si="26"/>
        <v>5.3248800254626201E-2</v>
      </c>
      <c r="H276" s="4">
        <f t="shared" si="26"/>
        <v>2.6906395369943242E-2</v>
      </c>
      <c r="I276" s="4">
        <f t="shared" si="26"/>
        <v>8.6792913093522508E-2</v>
      </c>
      <c r="J276" s="4">
        <f t="shared" si="26"/>
        <v>7.8028559998998201E-3</v>
      </c>
      <c r="K276" s="4">
        <f t="shared" si="26"/>
        <v>1.5600013201515226E-2</v>
      </c>
      <c r="L276" s="4">
        <f t="shared" si="26"/>
        <v>2.3346108720831562E-2</v>
      </c>
      <c r="M276" s="4">
        <f t="shared" si="26"/>
        <v>1.483405080808135E-2</v>
      </c>
      <c r="N276" s="4">
        <f t="shared" si="26"/>
        <v>0.36646052592691974</v>
      </c>
      <c r="O276" s="4">
        <f t="shared" si="26"/>
        <v>2.5050933637758413E-2</v>
      </c>
      <c r="P276" s="4">
        <f t="shared" si="26"/>
        <v>0.12327551296242679</v>
      </c>
      <c r="Q276" s="4">
        <f t="shared" si="26"/>
        <v>3.604554271413294E-2</v>
      </c>
      <c r="R276" s="4">
        <f t="shared" si="26"/>
        <v>2.9211764603594273E-2</v>
      </c>
      <c r="S276" s="4">
        <f t="shared" si="26"/>
        <v>1.0333375914532433E-2</v>
      </c>
    </row>
    <row r="277" spans="1:19" x14ac:dyDescent="0.2">
      <c r="A277">
        <v>269</v>
      </c>
      <c r="B277">
        <f t="shared" si="31"/>
        <v>-1.320000000000042</v>
      </c>
      <c r="C277">
        <f t="shared" si="29"/>
        <v>157.43999999999966</v>
      </c>
      <c r="D277" s="8">
        <f>EXP(SUMPRODUCT(LN($F277:$S277),AlturaTRI!$C$24:$P$24)+SUMPRODUCT(LN(1-$F277:$S277),1-AlturaTRI!$C$24:$P$24))</f>
        <v>0.18335546960077792</v>
      </c>
      <c r="E277">
        <f t="shared" si="30"/>
        <v>7.6644802323529312E-2</v>
      </c>
      <c r="F277" s="4">
        <f t="shared" si="26"/>
        <v>0.20086375282099239</v>
      </c>
      <c r="G277" s="4">
        <f t="shared" si="26"/>
        <v>5.3808356043351782E-2</v>
      </c>
      <c r="H277" s="4">
        <f t="shared" si="26"/>
        <v>2.726511637623975E-2</v>
      </c>
      <c r="I277" s="4">
        <f t="shared" si="26"/>
        <v>8.7497603830342482E-2</v>
      </c>
      <c r="J277" s="4">
        <f t="shared" si="26"/>
        <v>7.9544784254588566E-3</v>
      </c>
      <c r="K277" s="4">
        <f t="shared" si="26"/>
        <v>1.5852466036234712E-2</v>
      </c>
      <c r="L277" s="4">
        <f t="shared" si="26"/>
        <v>2.4065539490073722E-2</v>
      </c>
      <c r="M277" s="4">
        <f t="shared" si="26"/>
        <v>1.4984661012538996E-2</v>
      </c>
      <c r="N277" s="4">
        <f t="shared" si="26"/>
        <v>0.36899856096315853</v>
      </c>
      <c r="O277" s="4">
        <f t="shared" si="26"/>
        <v>2.5708783827154195E-2</v>
      </c>
      <c r="P277" s="4">
        <f t="shared" si="26"/>
        <v>0.12448377519556185</v>
      </c>
      <c r="Q277" s="4">
        <f t="shared" si="26"/>
        <v>3.6767421277720688E-2</v>
      </c>
      <c r="R277" s="4">
        <f t="shared" si="26"/>
        <v>2.9666049034706977E-2</v>
      </c>
      <c r="S277" s="4">
        <f t="shared" si="26"/>
        <v>1.0581736582640996E-2</v>
      </c>
    </row>
    <row r="278" spans="1:19" x14ac:dyDescent="0.2">
      <c r="A278">
        <v>270</v>
      </c>
      <c r="B278">
        <f t="shared" si="31"/>
        <v>-1.310000000000042</v>
      </c>
      <c r="C278">
        <f t="shared" si="29"/>
        <v>157.51999999999967</v>
      </c>
      <c r="D278" s="8">
        <f>EXP(SUMPRODUCT(LN($F278:$S278),AlturaTRI!$C$24:$P$24)+SUMPRODUCT(LN(1-$F278:$S278),1-AlturaTRI!$C$24:$P$24))</f>
        <v>0.18322151769694586</v>
      </c>
      <c r="E278">
        <f t="shared" si="30"/>
        <v>7.7659337422741045E-2</v>
      </c>
      <c r="F278" s="4">
        <f t="shared" si="26"/>
        <v>0.20161734645824475</v>
      </c>
      <c r="G278" s="4">
        <f t="shared" si="26"/>
        <v>5.4373454129470714E-2</v>
      </c>
      <c r="H278" s="4">
        <f t="shared" si="26"/>
        <v>2.7628484129163095E-2</v>
      </c>
      <c r="I278" s="4">
        <f t="shared" si="26"/>
        <v>8.8207463457727633E-2</v>
      </c>
      <c r="J278" s="4">
        <f t="shared" si="26"/>
        <v>8.1090230467659088E-3</v>
      </c>
      <c r="K278" s="4">
        <f t="shared" si="26"/>
        <v>1.6108937425388416E-2</v>
      </c>
      <c r="L278" s="4">
        <f t="shared" si="26"/>
        <v>2.4806577042636821E-2</v>
      </c>
      <c r="M278" s="4">
        <f t="shared" si="26"/>
        <v>1.5136776868411556E-2</v>
      </c>
      <c r="N278" s="4">
        <f t="shared" si="26"/>
        <v>0.37154386522852545</v>
      </c>
      <c r="O278" s="4">
        <f t="shared" si="26"/>
        <v>2.6383441997449304E-2</v>
      </c>
      <c r="P278" s="4">
        <f t="shared" si="26"/>
        <v>0.12570218203698377</v>
      </c>
      <c r="Q278" s="4">
        <f t="shared" si="26"/>
        <v>3.7503194336859232E-2</v>
      </c>
      <c r="R278" s="4">
        <f t="shared" si="26"/>
        <v>3.0127178987875439E-2</v>
      </c>
      <c r="S278" s="4">
        <f t="shared" si="26"/>
        <v>1.0836001192090468E-2</v>
      </c>
    </row>
    <row r="279" spans="1:19" x14ac:dyDescent="0.2">
      <c r="A279">
        <v>271</v>
      </c>
      <c r="B279">
        <f t="shared" si="31"/>
        <v>-1.300000000000042</v>
      </c>
      <c r="C279">
        <f t="shared" si="29"/>
        <v>157.59999999999965</v>
      </c>
      <c r="D279" s="8">
        <f>EXP(SUMPRODUCT(LN($F279:$S279),AlturaTRI!$C$24:$P$24)+SUMPRODUCT(LN(1-$F279:$S279),1-AlturaTRI!$C$24:$P$24))</f>
        <v>0.18306171186386253</v>
      </c>
      <c r="E279">
        <f t="shared" si="30"/>
        <v>7.8679433425491954E-2</v>
      </c>
      <c r="F279" s="4">
        <f t="shared" si="26"/>
        <v>0.20237305141555981</v>
      </c>
      <c r="G279" s="4">
        <f t="shared" si="26"/>
        <v>5.4944142284560446E-2</v>
      </c>
      <c r="H279" s="4">
        <f t="shared" si="26"/>
        <v>2.7996555179641704E-2</v>
      </c>
      <c r="I279" s="4">
        <f t="shared" si="26"/>
        <v>8.8922520896377588E-2</v>
      </c>
      <c r="J279" s="4">
        <f t="shared" si="26"/>
        <v>8.2665452383293633E-3</v>
      </c>
      <c r="K279" s="4">
        <f t="shared" si="26"/>
        <v>1.6369489156617463E-2</v>
      </c>
      <c r="L279" s="4">
        <f t="shared" si="26"/>
        <v>2.5569835126594061E-2</v>
      </c>
      <c r="M279" s="4">
        <f t="shared" si="26"/>
        <v>1.5290412948385226E-2</v>
      </c>
      <c r="N279" s="4">
        <f t="shared" si="26"/>
        <v>0.3740963177013838</v>
      </c>
      <c r="O279" s="4">
        <f t="shared" si="26"/>
        <v>2.7075312757969018E-2</v>
      </c>
      <c r="P279" s="4">
        <f t="shared" si="26"/>
        <v>0.12693078533052116</v>
      </c>
      <c r="Q279" s="4">
        <f t="shared" si="26"/>
        <v>3.8253106618342088E-2</v>
      </c>
      <c r="R279" s="4">
        <f t="shared" si="26"/>
        <v>3.0595250752939108E-2</v>
      </c>
      <c r="S279" s="4">
        <f t="shared" si="26"/>
        <v>1.1096306911814385E-2</v>
      </c>
    </row>
    <row r="280" spans="1:19" x14ac:dyDescent="0.2">
      <c r="A280">
        <v>272</v>
      </c>
      <c r="B280">
        <f t="shared" si="31"/>
        <v>-1.290000000000042</v>
      </c>
      <c r="C280">
        <f t="shared" si="29"/>
        <v>157.67999999999967</v>
      </c>
      <c r="D280" s="8">
        <f>EXP(SUMPRODUCT(LN($F280:$S280),AlturaTRI!$C$24:$P$24)+SUMPRODUCT(LN(1-$F280:$S280),1-AlturaTRI!$C$24:$P$24))</f>
        <v>0.1828757121591128</v>
      </c>
      <c r="E280">
        <f t="shared" si="30"/>
        <v>7.9704958028275208E-2</v>
      </c>
      <c r="F280" s="4">
        <f t="shared" ref="F280:S298" si="32">1/(1+EXP(-F$2*($B280-F$3)))</f>
        <v>0.20313086823840582</v>
      </c>
      <c r="G280" s="4">
        <f t="shared" si="32"/>
        <v>5.5520468541349337E-2</v>
      </c>
      <c r="H280" s="4">
        <f t="shared" si="32"/>
        <v>2.8369386669173366E-2</v>
      </c>
      <c r="I280" s="4">
        <f t="shared" si="32"/>
        <v>8.9642805081209739E-2</v>
      </c>
      <c r="J280" s="4">
        <f t="shared" si="32"/>
        <v>8.42710138694386E-3</v>
      </c>
      <c r="K280" s="4">
        <f t="shared" si="32"/>
        <v>1.6634183896526301E-2</v>
      </c>
      <c r="L280" s="4">
        <f t="shared" si="32"/>
        <v>2.6355942728988731E-2</v>
      </c>
      <c r="M280" s="4">
        <f t="shared" si="32"/>
        <v>1.5445583956412308E-2</v>
      </c>
      <c r="N280" s="4">
        <f t="shared" si="32"/>
        <v>0.3766557958252672</v>
      </c>
      <c r="O280" s="4">
        <f t="shared" si="32"/>
        <v>2.7784809139908516E-2</v>
      </c>
      <c r="P280" s="4">
        <f t="shared" si="32"/>
        <v>0.12816963651707819</v>
      </c>
      <c r="Q280" s="4">
        <f t="shared" si="32"/>
        <v>3.9017406242478264E-2</v>
      </c>
      <c r="R280" s="4">
        <f t="shared" si="32"/>
        <v>3.107036175927062E-2</v>
      </c>
      <c r="S280" s="4">
        <f t="shared" si="32"/>
        <v>1.136279394324422E-2</v>
      </c>
    </row>
    <row r="281" spans="1:19" x14ac:dyDescent="0.2">
      <c r="A281">
        <v>273</v>
      </c>
      <c r="B281">
        <f t="shared" si="31"/>
        <v>-1.280000000000042</v>
      </c>
      <c r="C281">
        <f t="shared" si="29"/>
        <v>157.75999999999965</v>
      </c>
      <c r="D281" s="8">
        <f>EXP(SUMPRODUCT(LN($F281:$S281),AlturaTRI!$C$24:$P$24)+SUMPRODUCT(LN(1-$F281:$S281),1-AlturaTRI!$C$24:$P$24))</f>
        <v>0.18266318337545404</v>
      </c>
      <c r="E281">
        <f t="shared" si="30"/>
        <v>8.073577555733788E-2</v>
      </c>
      <c r="F281" s="4">
        <f t="shared" si="32"/>
        <v>0.20389079742875732</v>
      </c>
      <c r="G281" s="4">
        <f t="shared" si="32"/>
        <v>5.610248119176544E-2</v>
      </c>
      <c r="H281" s="4">
        <f t="shared" si="32"/>
        <v>2.874703633332033E-2</v>
      </c>
      <c r="I281" s="4">
        <f t="shared" si="32"/>
        <v>9.0368344958542235E-2</v>
      </c>
      <c r="J281" s="4">
        <f t="shared" si="32"/>
        <v>8.5907489087369542E-3</v>
      </c>
      <c r="K281" s="4">
        <f t="shared" si="32"/>
        <v>1.6903085200847601E-2</v>
      </c>
      <c r="L281" s="4">
        <f t="shared" si="32"/>
        <v>2.7165544315042853E-2</v>
      </c>
      <c r="M281" s="4">
        <f t="shared" si="32"/>
        <v>1.5602304728692217E-2</v>
      </c>
      <c r="N281" s="4">
        <f t="shared" si="32"/>
        <v>0.37922217552867271</v>
      </c>
      <c r="O281" s="4">
        <f t="shared" si="32"/>
        <v>2.8512352700410096E-2</v>
      </c>
      <c r="P281" s="4">
        <f t="shared" si="32"/>
        <v>0.12941878661860759</v>
      </c>
      <c r="Q281" s="4">
        <f t="shared" si="32"/>
        <v>3.9796344731962842E-2</v>
      </c>
      <c r="R281" s="4">
        <f t="shared" si="32"/>
        <v>3.1552610582379667E-2</v>
      </c>
      <c r="S281" s="4">
        <f t="shared" si="32"/>
        <v>1.1635605579804632E-2</v>
      </c>
    </row>
    <row r="282" spans="1:19" x14ac:dyDescent="0.2">
      <c r="A282">
        <v>274</v>
      </c>
      <c r="B282">
        <f t="shared" si="31"/>
        <v>-1.270000000000042</v>
      </c>
      <c r="C282">
        <f t="shared" si="29"/>
        <v>157.83999999999966</v>
      </c>
      <c r="D282" s="8">
        <f>EXP(SUMPRODUCT(LN($F282:$S282),AlturaTRI!$C$24:$P$24)+SUMPRODUCT(LN(1-$F282:$S282),1-AlturaTRI!$C$24:$P$24))</f>
        <v>0.18242379545815879</v>
      </c>
      <c r="E282">
        <f t="shared" si="30"/>
        <v>8.1771746979372117E-2</v>
      </c>
      <c r="F282" s="4">
        <f t="shared" si="32"/>
        <v>0.20465283944483412</v>
      </c>
      <c r="G282" s="4">
        <f t="shared" si="32"/>
        <v>5.6690228784889218E-2</v>
      </c>
      <c r="H282" s="4">
        <f t="shared" si="32"/>
        <v>2.9129562505144497E-2</v>
      </c>
      <c r="I282" s="4">
        <f t="shared" si="32"/>
        <v>9.1099169483228895E-2</v>
      </c>
      <c r="J282" s="4">
        <f t="shared" si="32"/>
        <v>8.7575462664444634E-3</v>
      </c>
      <c r="K282" s="4">
        <f t="shared" si="32"/>
        <v>1.7176257524644373E-2</v>
      </c>
      <c r="L282" s="4">
        <f t="shared" si="32"/>
        <v>2.7999300061559991E-2</v>
      </c>
      <c r="M282" s="4">
        <f t="shared" si="32"/>
        <v>1.5760590234655675E-2</v>
      </c>
      <c r="N282" s="4">
        <f t="shared" si="32"/>
        <v>0.38179533124552112</v>
      </c>
      <c r="O282" s="4">
        <f t="shared" si="32"/>
        <v>2.9258373623719788E-2</v>
      </c>
      <c r="P282" s="4">
        <f t="shared" si="32"/>
        <v>0.13067828622189034</v>
      </c>
      <c r="Q282" s="4">
        <f t="shared" si="32"/>
        <v>4.0590177018888791E-2</v>
      </c>
      <c r="R282" s="4">
        <f t="shared" si="32"/>
        <v>3.2042096950308643E-2</v>
      </c>
      <c r="S282" s="4">
        <f t="shared" si="32"/>
        <v>1.1914888267197906E-2</v>
      </c>
    </row>
    <row r="283" spans="1:19" x14ac:dyDescent="0.2">
      <c r="A283">
        <v>275</v>
      </c>
      <c r="B283">
        <f t="shared" si="31"/>
        <v>-1.260000000000042</v>
      </c>
      <c r="C283">
        <f t="shared" si="29"/>
        <v>157.91999999999967</v>
      </c>
      <c r="D283" s="8">
        <f>EXP(SUMPRODUCT(LN($F283:$S283),AlturaTRI!$C$24:$P$24)+SUMPRODUCT(LN(1-$F283:$S283),1-AlturaTRI!$C$24:$P$24))</f>
        <v>0.18215722393639713</v>
      </c>
      <c r="E283">
        <f t="shared" si="30"/>
        <v>8.2812729914035682E-2</v>
      </c>
      <c r="F283" s="4">
        <f t="shared" si="32"/>
        <v>0.20541699470084002</v>
      </c>
      <c r="G283" s="4">
        <f t="shared" si="32"/>
        <v>5.7283760124808243E-2</v>
      </c>
      <c r="H283" s="4">
        <f t="shared" si="32"/>
        <v>2.9517024118579684E-2</v>
      </c>
      <c r="I283" s="4">
        <f t="shared" si="32"/>
        <v>9.1835307615745848E-2</v>
      </c>
      <c r="J283" s="4">
        <f t="shared" si="32"/>
        <v>8.9275529869150948E-3</v>
      </c>
      <c r="K283" s="4">
        <f t="shared" si="32"/>
        <v>1.7453766232546474E-2</v>
      </c>
      <c r="L283" s="4">
        <f t="shared" si="32"/>
        <v>2.885788608367482E-2</v>
      </c>
      <c r="M283" s="4">
        <f t="shared" si="32"/>
        <v>1.5920455577951673E-2</v>
      </c>
      <c r="N283" s="4">
        <f t="shared" si="32"/>
        <v>0.38437513593627992</v>
      </c>
      <c r="O283" s="4">
        <f t="shared" si="32"/>
        <v>3.0023310819106301E-2</v>
      </c>
      <c r="P283" s="4">
        <f t="shared" si="32"/>
        <v>0.13194818546212411</v>
      </c>
      <c r="Q283" s="4">
        <f t="shared" si="32"/>
        <v>4.1399161449806578E-2</v>
      </c>
      <c r="R283" s="4">
        <f t="shared" si="32"/>
        <v>3.2538921749809394E-2</v>
      </c>
      <c r="S283" s="4">
        <f t="shared" si="32"/>
        <v>1.2200791664467591E-2</v>
      </c>
    </row>
    <row r="284" spans="1:19" x14ac:dyDescent="0.2">
      <c r="A284">
        <v>276</v>
      </c>
      <c r="B284">
        <f t="shared" si="31"/>
        <v>-1.250000000000042</v>
      </c>
      <c r="C284">
        <f t="shared" si="29"/>
        <v>157.99999999999966</v>
      </c>
      <c r="D284" s="8">
        <f>EXP(SUMPRODUCT(LN($F284:$S284),AlturaTRI!$C$24:$P$24)+SUMPRODUCT(LN(1-$F284:$S284),1-AlturaTRI!$C$24:$P$24))</f>
        <v>0.18186315036881323</v>
      </c>
      <c r="E284">
        <f t="shared" si="30"/>
        <v>8.3858578648317986E-2</v>
      </c>
      <c r="F284" s="4">
        <f t="shared" si="32"/>
        <v>0.20618326356670372</v>
      </c>
      <c r="G284" s="4">
        <f t="shared" si="32"/>
        <v>5.7883124268372325E-2</v>
      </c>
      <c r="H284" s="4">
        <f t="shared" si="32"/>
        <v>2.990948071173773E-2</v>
      </c>
      <c r="I284" s="4">
        <f t="shared" si="32"/>
        <v>9.2576788319229039E-2</v>
      </c>
      <c r="J284" s="4">
        <f t="shared" si="32"/>
        <v>9.1008296788446224E-3</v>
      </c>
      <c r="K284" s="4">
        <f t="shared" si="32"/>
        <v>1.7735677609017751E-2</v>
      </c>
      <c r="L284" s="4">
        <f t="shared" si="32"/>
        <v>2.974199465404934E-2</v>
      </c>
      <c r="M284" s="4">
        <f t="shared" si="32"/>
        <v>1.6081915997437427E-2</v>
      </c>
      <c r="N284" s="4">
        <f t="shared" si="32"/>
        <v>0.38696146110974194</v>
      </c>
      <c r="O284" s="4">
        <f t="shared" si="32"/>
        <v>3.0807612015209523E-2</v>
      </c>
      <c r="P284" s="4">
        <f t="shared" si="32"/>
        <v>0.13322853400632237</v>
      </c>
      <c r="Q284" s="4">
        <f t="shared" si="32"/>
        <v>4.2223559788734114E-2</v>
      </c>
      <c r="R284" s="4">
        <f t="shared" si="32"/>
        <v>3.30431870322897E-2</v>
      </c>
      <c r="S284" s="4">
        <f t="shared" si="32"/>
        <v>1.2493468705829604E-2</v>
      </c>
    </row>
    <row r="285" spans="1:19" x14ac:dyDescent="0.2">
      <c r="A285">
        <v>277</v>
      </c>
      <c r="B285">
        <f t="shared" si="31"/>
        <v>-1.240000000000042</v>
      </c>
      <c r="C285">
        <f t="shared" si="29"/>
        <v>158.07999999999967</v>
      </c>
      <c r="D285" s="8">
        <f>EXP(SUMPRODUCT(LN($F285:$S285),AlturaTRI!$C$24:$P$24)+SUMPRODUCT(LN(1-$F285:$S285),1-AlturaTRI!$C$24:$P$24))</f>
        <v>0.18154126280343366</v>
      </c>
      <c r="E285">
        <f t="shared" si="30"/>
        <v>8.4909144152766527E-2</v>
      </c>
      <c r="F285" s="4">
        <f t="shared" si="32"/>
        <v>0.20695164636781907</v>
      </c>
      <c r="G285" s="4">
        <f t="shared" si="32"/>
        <v>5.8488370522847173E-2</v>
      </c>
      <c r="H285" s="4">
        <f t="shared" si="32"/>
        <v>3.0306992430145337E-2</v>
      </c>
      <c r="I285" s="4">
        <f t="shared" si="32"/>
        <v>9.3323640556462847E-2</v>
      </c>
      <c r="J285" s="4">
        <f t="shared" si="32"/>
        <v>9.2774380507402044E-3</v>
      </c>
      <c r="K285" s="4">
        <f t="shared" si="32"/>
        <v>1.8022058868650701E-2</v>
      </c>
      <c r="L285" s="4">
        <f t="shared" si="32"/>
        <v>3.065233441356105E-2</v>
      </c>
      <c r="M285" s="4">
        <f t="shared" si="32"/>
        <v>1.6244986868170955E-2</v>
      </c>
      <c r="N285" s="4">
        <f t="shared" si="32"/>
        <v>0.38955417684545551</v>
      </c>
      <c r="O285" s="4">
        <f t="shared" si="32"/>
        <v>3.1611733850468643E-2</v>
      </c>
      <c r="P285" s="4">
        <f t="shared" si="32"/>
        <v>0.13451938103652686</v>
      </c>
      <c r="Q285" s="4">
        <f t="shared" si="32"/>
        <v>4.3063637218018293E-2</v>
      </c>
      <c r="R285" s="4">
        <f t="shared" si="32"/>
        <v>3.3554996019518425E-2</v>
      </c>
      <c r="S285" s="4">
        <f t="shared" si="32"/>
        <v>1.2793075663257721E-2</v>
      </c>
    </row>
    <row r="286" spans="1:19" x14ac:dyDescent="0.2">
      <c r="A286">
        <v>278</v>
      </c>
      <c r="B286">
        <f t="shared" si="31"/>
        <v>-1.2300000000000419</v>
      </c>
      <c r="C286">
        <f t="shared" si="29"/>
        <v>158.15999999999966</v>
      </c>
      <c r="D286" s="8">
        <f>EXP(SUMPRODUCT(LN($F286:$S286),AlturaTRI!$C$24:$P$24)+SUMPRODUCT(LN(1-$F286:$S286),1-AlturaTRI!$C$24:$P$24))</f>
        <v>0.1811912562520156</v>
      </c>
      <c r="E286">
        <f t="shared" si="30"/>
        <v>8.5964274099587512E-2</v>
      </c>
      <c r="F286" s="4">
        <f t="shared" si="32"/>
        <v>0.20772214338478739</v>
      </c>
      <c r="G286" s="4">
        <f t="shared" si="32"/>
        <v>5.9099548443464843E-2</v>
      </c>
      <c r="H286" s="4">
        <f t="shared" si="32"/>
        <v>3.0709620029908343E-2</v>
      </c>
      <c r="I286" s="4">
        <f t="shared" si="32"/>
        <v>9.4075893286819201E-2</v>
      </c>
      <c r="J286" s="4">
        <f t="shared" si="32"/>
        <v>9.457440929114852E-3</v>
      </c>
      <c r="K286" s="4">
        <f t="shared" si="32"/>
        <v>1.8312978166485267E-2</v>
      </c>
      <c r="L286" s="4">
        <f t="shared" si="32"/>
        <v>3.1589630572471231E-2</v>
      </c>
      <c r="M286" s="4">
        <f t="shared" si="32"/>
        <v>1.6409683702406173E-2</v>
      </c>
      <c r="N286" s="4">
        <f t="shared" si="32"/>
        <v>0.39215315181679855</v>
      </c>
      <c r="O286" s="4">
        <f t="shared" si="32"/>
        <v>3.2436141959263323E-2</v>
      </c>
      <c r="P286" s="4">
        <f t="shared" si="32"/>
        <v>0.13582077523283545</v>
      </c>
      <c r="Q286" s="4">
        <f t="shared" si="32"/>
        <v>4.391966233694538E-2</v>
      </c>
      <c r="R286" s="4">
        <f t="shared" si="32"/>
        <v>3.4074453109077432E-2</v>
      </c>
      <c r="S286" s="4">
        <f t="shared" si="32"/>
        <v>1.3099772209808503E-2</v>
      </c>
    </row>
    <row r="287" spans="1:19" x14ac:dyDescent="0.2">
      <c r="A287">
        <v>279</v>
      </c>
      <c r="B287">
        <f t="shared" si="31"/>
        <v>-1.2200000000000419</v>
      </c>
      <c r="C287">
        <f t="shared" si="29"/>
        <v>158.23999999999967</v>
      </c>
      <c r="D287" s="8">
        <f>EXP(SUMPRODUCT(LN($F287:$S287),AlturaTRI!$C$24:$P$24)+SUMPRODUCT(LN(1-$F287:$S287),1-AlturaTRI!$C$24:$P$24))</f>
        <v>0.1808128331789205</v>
      </c>
      <c r="E287">
        <f t="shared" si="30"/>
        <v>8.7023812882633569E-2</v>
      </c>
      <c r="F287" s="4">
        <f t="shared" si="32"/>
        <v>0.20849475485315982</v>
      </c>
      <c r="G287" s="4">
        <f t="shared" si="32"/>
        <v>5.9716707830868812E-2</v>
      </c>
      <c r="H287" s="4">
        <f t="shared" si="32"/>
        <v>3.1117424880799802E-2</v>
      </c>
      <c r="I287" s="4">
        <f t="shared" si="32"/>
        <v>9.4833575463147385E-2</v>
      </c>
      <c r="J287" s="4">
        <f t="shared" si="32"/>
        <v>9.6409022769121701E-3</v>
      </c>
      <c r="K287" s="4">
        <f t="shared" si="32"/>
        <v>1.8608504608347638E-2</v>
      </c>
      <c r="L287" s="4">
        <f t="shared" si="32"/>
        <v>3.2554625101003321E-2</v>
      </c>
      <c r="M287" s="4">
        <f t="shared" si="32"/>
        <v>1.6576022150590751E-2</v>
      </c>
      <c r="N287" s="4">
        <f t="shared" si="32"/>
        <v>0.39475825331469044</v>
      </c>
      <c r="O287" s="4">
        <f t="shared" si="32"/>
        <v>3.3281311053383555E-2</v>
      </c>
      <c r="P287" s="4">
        <f t="shared" si="32"/>
        <v>0.13713276475624817</v>
      </c>
      <c r="Q287" s="4">
        <f t="shared" si="32"/>
        <v>4.4791907157995657E-2</v>
      </c>
      <c r="R287" s="4">
        <f t="shared" si="32"/>
        <v>3.4601663879548744E-2</v>
      </c>
      <c r="S287" s="4">
        <f t="shared" si="32"/>
        <v>1.3413721483669146E-2</v>
      </c>
    </row>
    <row r="288" spans="1:19" x14ac:dyDescent="0.2">
      <c r="A288">
        <v>280</v>
      </c>
      <c r="B288">
        <f t="shared" si="31"/>
        <v>-1.2100000000000419</v>
      </c>
      <c r="C288">
        <f t="shared" si="29"/>
        <v>158.31999999999965</v>
      </c>
      <c r="D288" s="8">
        <f>EXP(SUMPRODUCT(LN($F288:$S288),AlturaTRI!$C$24:$P$24)+SUMPRODUCT(LN(1-$F288:$S288),1-AlturaTRI!$C$24:$P$24))</f>
        <v>0.18040570400456896</v>
      </c>
      <c r="E288">
        <f t="shared" si="30"/>
        <v>8.8087601639290178E-2</v>
      </c>
      <c r="F288" s="4">
        <f t="shared" si="32"/>
        <v>0.20926948096318079</v>
      </c>
      <c r="G288" s="4">
        <f t="shared" si="32"/>
        <v>6.0339898728452142E-2</v>
      </c>
      <c r="H288" s="4">
        <f t="shared" si="32"/>
        <v>3.1530468969268727E-2</v>
      </c>
      <c r="I288" s="4">
        <f t="shared" si="32"/>
        <v>9.5596716028613693E-2</v>
      </c>
      <c r="J288" s="4">
        <f t="shared" si="32"/>
        <v>9.8278872121612838E-3</v>
      </c>
      <c r="K288" s="4">
        <f t="shared" si="32"/>
        <v>1.8908708261205394E-2</v>
      </c>
      <c r="L288" s="4">
        <f t="shared" si="32"/>
        <v>3.3548076908200386E-2</v>
      </c>
      <c r="M288" s="4">
        <f t="shared" si="32"/>
        <v>1.6744018002366141E-2</v>
      </c>
      <c r="N288" s="4">
        <f t="shared" si="32"/>
        <v>0.39736934727193352</v>
      </c>
      <c r="O288" s="4">
        <f t="shared" si="32"/>
        <v>3.4147724998425867E-2</v>
      </c>
      <c r="P288" s="4">
        <f t="shared" si="32"/>
        <v>0.13845539723133404</v>
      </c>
      <c r="Q288" s="4">
        <f t="shared" si="32"/>
        <v>4.5680647100634846E-2</v>
      </c>
      <c r="R288" s="4">
        <f t="shared" si="32"/>
        <v>3.5136735095424226E-2</v>
      </c>
      <c r="S288" s="4">
        <f t="shared" si="32"/>
        <v>1.3735090152909793E-2</v>
      </c>
    </row>
    <row r="289" spans="1:19" x14ac:dyDescent="0.2">
      <c r="A289">
        <v>281</v>
      </c>
      <c r="B289">
        <f t="shared" si="31"/>
        <v>-1.2000000000000419</v>
      </c>
      <c r="C289">
        <f t="shared" si="29"/>
        <v>158.39999999999966</v>
      </c>
      <c r="D289" s="8">
        <f>EXP(SUMPRODUCT(LN($F289:$S289),AlturaTRI!$C$24:$P$24)+SUMPRODUCT(LN(1-$F289:$S289),1-AlturaTRI!$C$24:$P$24))</f>
        <v>0.17996958762349927</v>
      </c>
      <c r="E289">
        <f t="shared" si="30"/>
        <v>8.915547827427095E-2</v>
      </c>
      <c r="F289" s="4">
        <f t="shared" si="32"/>
        <v>0.21004632185953234</v>
      </c>
      <c r="G289" s="4">
        <f t="shared" si="32"/>
        <v>6.0969171419586791E-2</v>
      </c>
      <c r="H289" s="4">
        <f t="shared" si="32"/>
        <v>3.1948814901365648E-2</v>
      </c>
      <c r="I289" s="4">
        <f t="shared" si="32"/>
        <v>9.6365343913491081E-2</v>
      </c>
      <c r="J289" s="4">
        <f t="shared" si="32"/>
        <v>1.0018462026861489E-2</v>
      </c>
      <c r="K289" s="4">
        <f t="shared" si="32"/>
        <v>1.9213660163534926E-2</v>
      </c>
      <c r="L289" s="4">
        <f t="shared" si="32"/>
        <v>3.4570762007868482E-2</v>
      </c>
      <c r="M289" s="4">
        <f t="shared" si="32"/>
        <v>1.6913687187569956E-2</v>
      </c>
      <c r="N289" s="4">
        <f t="shared" si="32"/>
        <v>0.39998629828817639</v>
      </c>
      <c r="O289" s="4">
        <f t="shared" si="32"/>
        <v>3.5035876884695179E-2</v>
      </c>
      <c r="P289" s="4">
        <f t="shared" si="32"/>
        <v>0.13978871972872195</v>
      </c>
      <c r="Q289" s="4">
        <f t="shared" si="32"/>
        <v>4.658616098253146E-2</v>
      </c>
      <c r="R289" s="4">
        <f t="shared" si="32"/>
        <v>3.5679774711725426E-2</v>
      </c>
      <c r="S289" s="4">
        <f t="shared" si="32"/>
        <v>1.4064048480920121E-2</v>
      </c>
    </row>
    <row r="290" spans="1:19" x14ac:dyDescent="0.2">
      <c r="A290">
        <v>282</v>
      </c>
      <c r="B290">
        <f t="shared" si="31"/>
        <v>-1.1900000000000419</v>
      </c>
      <c r="C290">
        <f t="shared" si="29"/>
        <v>158.47999999999968</v>
      </c>
      <c r="D290" s="8">
        <f>EXP(SUMPRODUCT(LN($F290:$S290),AlturaTRI!$C$24:$P$24)+SUMPRODUCT(LN(1-$F290:$S290),1-AlturaTRI!$C$24:$P$24))</f>
        <v>0.17950421193702001</v>
      </c>
      <c r="E290">
        <f t="shared" si="30"/>
        <v>9.0227277485331034E-2</v>
      </c>
      <c r="F290" s="4">
        <f t="shared" si="32"/>
        <v>0.21082527764107967</v>
      </c>
      <c r="G290" s="4">
        <f t="shared" si="32"/>
        <v>6.1604576424742222E-2</v>
      </c>
      <c r="H290" s="4">
        <f t="shared" si="32"/>
        <v>3.2372525905581685E-2</v>
      </c>
      <c r="I290" s="4">
        <f t="shared" si="32"/>
        <v>9.7139488031898508E-2</v>
      </c>
      <c r="J290" s="4">
        <f t="shared" si="32"/>
        <v>1.0212694206096523E-2</v>
      </c>
      <c r="K290" s="4">
        <f t="shared" si="32"/>
        <v>1.9523432335696818E-2</v>
      </c>
      <c r="L290" s="4">
        <f t="shared" si="32"/>
        <v>3.5623473670348474E-2</v>
      </c>
      <c r="M290" s="4">
        <f t="shared" si="32"/>
        <v>1.7085045777240529E-2</v>
      </c>
      <c r="N290" s="4">
        <f t="shared" si="32"/>
        <v>0.40260896965549214</v>
      </c>
      <c r="O290" s="4">
        <f t="shared" si="32"/>
        <v>3.5946269092172599E-2</v>
      </c>
      <c r="P290" s="4">
        <f t="shared" si="32"/>
        <v>0.14113277874741817</v>
      </c>
      <c r="Q290" s="4">
        <f t="shared" si="32"/>
        <v>4.7508731008087952E-2</v>
      </c>
      <c r="R290" s="4">
        <f t="shared" si="32"/>
        <v>3.6230891878320556E-2</v>
      </c>
      <c r="S290" s="4">
        <f t="shared" si="32"/>
        <v>1.4400770392507646E-2</v>
      </c>
    </row>
    <row r="291" spans="1:19" x14ac:dyDescent="0.2">
      <c r="A291">
        <v>283</v>
      </c>
      <c r="B291">
        <f t="shared" si="31"/>
        <v>-1.1800000000000419</v>
      </c>
      <c r="C291">
        <f t="shared" si="29"/>
        <v>158.55999999999966</v>
      </c>
      <c r="D291" s="8">
        <f>EXP(SUMPRODUCT(LN($F291:$S291),AlturaTRI!$C$24:$P$24)+SUMPRODUCT(LN(1-$F291:$S291),1-AlturaTRI!$C$24:$P$24))</f>
        <v>0.17900931440040829</v>
      </c>
      <c r="E291">
        <f t="shared" si="30"/>
        <v>9.1302830790906911E-2</v>
      </c>
      <c r="F291" s="4">
        <f t="shared" si="32"/>
        <v>0.21160634836061709</v>
      </c>
      <c r="G291" s="4">
        <f t="shared" si="32"/>
        <v>6.2246164498491269E-2</v>
      </c>
      <c r="H291" s="4">
        <f t="shared" si="32"/>
        <v>3.2801665835597023E-2</v>
      </c>
      <c r="I291" s="4">
        <f t="shared" si="32"/>
        <v>9.7919177278489616E-2</v>
      </c>
      <c r="J291" s="4">
        <f t="shared" si="32"/>
        <v>1.0410652447377456E-2</v>
      </c>
      <c r="K291" s="4">
        <f t="shared" si="32"/>
        <v>1.9838097790314941E-2</v>
      </c>
      <c r="L291" s="4">
        <f t="shared" si="32"/>
        <v>3.6707022558792851E-2</v>
      </c>
      <c r="M291" s="4">
        <f t="shared" si="32"/>
        <v>1.7258109984623456E-2</v>
      </c>
      <c r="N291" s="4">
        <f t="shared" si="32"/>
        <v>0.40523722338456097</v>
      </c>
      <c r="O291" s="4">
        <f t="shared" si="32"/>
        <v>3.6879413349090319E-2</v>
      </c>
      <c r="P291" s="4">
        <f t="shared" si="32"/>
        <v>0.14248762019695407</v>
      </c>
      <c r="Q291" s="4">
        <f t="shared" si="32"/>
        <v>4.844864275416895E-2</v>
      </c>
      <c r="R291" s="4">
        <f t="shared" si="32"/>
        <v>3.6790196943925699E-2</v>
      </c>
      <c r="S291" s="4">
        <f t="shared" si="32"/>
        <v>1.4745433540633438E-2</v>
      </c>
    </row>
    <row r="292" spans="1:19" x14ac:dyDescent="0.2">
      <c r="A292">
        <v>284</v>
      </c>
      <c r="B292">
        <f t="shared" si="31"/>
        <v>-1.1700000000000419</v>
      </c>
      <c r="C292">
        <f t="shared" si="29"/>
        <v>158.63999999999967</v>
      </c>
      <c r="D292" s="8">
        <f>EXP(SUMPRODUCT(LN($F292:$S292),AlturaTRI!$C$24:$P$24)+SUMPRODUCT(LN(1-$F292:$S292),1-AlturaTRI!$C$24:$P$24))</f>
        <v>0.17848464258456162</v>
      </c>
      <c r="E292">
        <f t="shared" si="30"/>
        <v>9.238196655968843E-2</v>
      </c>
      <c r="F292" s="4">
        <f t="shared" si="32"/>
        <v>0.21238953402461544</v>
      </c>
      <c r="G292" s="4">
        <f t="shared" si="32"/>
        <v>6.2893986626401374E-2</v>
      </c>
      <c r="H292" s="4">
        <f t="shared" si="32"/>
        <v>3.323629917293517E-2</v>
      </c>
      <c r="I292" s="4">
        <f t="shared" si="32"/>
        <v>9.8704440525090878E-2</v>
      </c>
      <c r="J292" s="4">
        <f t="shared" si="32"/>
        <v>1.0612406680213656E-2</v>
      </c>
      <c r="K292" s="4">
        <f t="shared" si="32"/>
        <v>2.0157730542654365E-2</v>
      </c>
      <c r="L292" s="4">
        <f t="shared" si="32"/>
        <v>3.7822236848556644E-2</v>
      </c>
      <c r="M292" s="4">
        <f t="shared" si="32"/>
        <v>1.7432896166180063E-2</v>
      </c>
      <c r="N292" s="4">
        <f t="shared" si="32"/>
        <v>0.40787092023144772</v>
      </c>
      <c r="O292" s="4">
        <f t="shared" si="32"/>
        <v>3.7835830783635234E-2</v>
      </c>
      <c r="P292" s="4">
        <f t="shared" si="32"/>
        <v>0.14385328937936764</v>
      </c>
      <c r="Q292" s="4">
        <f t="shared" si="32"/>
        <v>4.940618515290935E-2</v>
      </c>
      <c r="R292" s="4">
        <f t="shared" si="32"/>
        <v>3.7357801459776283E-2</v>
      </c>
      <c r="S292" s="4">
        <f t="shared" si="32"/>
        <v>1.5098219373758385E-2</v>
      </c>
    </row>
    <row r="293" spans="1:19" x14ac:dyDescent="0.2">
      <c r="A293">
        <v>285</v>
      </c>
      <c r="B293">
        <f t="shared" si="31"/>
        <v>-1.1600000000000419</v>
      </c>
      <c r="C293">
        <f t="shared" si="29"/>
        <v>158.71999999999966</v>
      </c>
      <c r="D293" s="8">
        <f>EXP(SUMPRODUCT(LN($F293:$S293),AlturaTRI!$C$24:$P$24)+SUMPRODUCT(LN(1-$F293:$S293),1-AlturaTRI!$C$24:$P$24))</f>
        <v>0.17792995475197473</v>
      </c>
      <c r="E293">
        <f t="shared" si="30"/>
        <v>9.3464510042129439E-2</v>
      </c>
      <c r="F293" s="4">
        <f t="shared" si="32"/>
        <v>0.21317483459296988</v>
      </c>
      <c r="G293" s="4">
        <f t="shared" si="32"/>
        <v>6.3548094021809665E-2</v>
      </c>
      <c r="H293" s="4">
        <f t="shared" si="32"/>
        <v>3.3676491029519223E-2</v>
      </c>
      <c r="I293" s="4">
        <f t="shared" si="32"/>
        <v>9.9495306617288448E-2</v>
      </c>
      <c r="J293" s="4">
        <f t="shared" si="32"/>
        <v>1.081802808591063E-2</v>
      </c>
      <c r="K293" s="4">
        <f t="shared" si="32"/>
        <v>2.0482405620993523E-2</v>
      </c>
      <c r="L293" s="4">
        <f t="shared" si="32"/>
        <v>3.8969962328242742E-2</v>
      </c>
      <c r="M293" s="4">
        <f t="shared" si="32"/>
        <v>1.760942082259765E-2</v>
      </c>
      <c r="N293" s="4">
        <f t="shared" si="32"/>
        <v>0.41050991972496725</v>
      </c>
      <c r="O293" s="4">
        <f t="shared" si="32"/>
        <v>3.8816051968282486E-2</v>
      </c>
      <c r="P293" s="4">
        <f t="shared" si="32"/>
        <v>0.14522983097102177</v>
      </c>
      <c r="Q293" s="4">
        <f t="shared" si="32"/>
        <v>5.0381650471480292E-2</v>
      </c>
      <c r="R293" s="4">
        <f t="shared" si="32"/>
        <v>3.7933818182955152E-2</v>
      </c>
      <c r="S293" s="4">
        <f t="shared" si="32"/>
        <v>1.5459313203771139E-2</v>
      </c>
    </row>
    <row r="294" spans="1:19" x14ac:dyDescent="0.2">
      <c r="A294">
        <v>286</v>
      </c>
      <c r="B294">
        <f t="shared" si="31"/>
        <v>-1.1500000000000419</v>
      </c>
      <c r="C294">
        <f t="shared" si="29"/>
        <v>158.79999999999967</v>
      </c>
      <c r="D294" s="8">
        <f>EXP(SUMPRODUCT(LN($F294:$S294),AlturaTRI!$C$24:$P$24)+SUMPRODUCT(LN(1-$F294:$S294),1-AlturaTRI!$C$24:$P$24))</f>
        <v>0.17734502044685443</v>
      </c>
      <c r="E294">
        <f t="shared" si="30"/>
        <v>9.4550283403900384E-2</v>
      </c>
      <c r="F294" s="4">
        <f t="shared" si="32"/>
        <v>0.21396224997874994</v>
      </c>
      <c r="G294" s="4">
        <f t="shared" si="32"/>
        <v>6.4208538122479494E-2</v>
      </c>
      <c r="H294" s="4">
        <f t="shared" si="32"/>
        <v>3.412230715012593E-2</v>
      </c>
      <c r="I294" s="4">
        <f t="shared" si="32"/>
        <v>0.10029180437096395</v>
      </c>
      <c r="J294" s="4">
        <f t="shared" si="32"/>
        <v>1.1027589117593587E-2</v>
      </c>
      <c r="K294" s="4">
        <f t="shared" si="32"/>
        <v>2.0812199076985682E-2</v>
      </c>
      <c r="L294" s="4">
        <f t="shared" si="32"/>
        <v>4.0151062480871323E-2</v>
      </c>
      <c r="M294" s="4">
        <f t="shared" si="32"/>
        <v>1.7787700599801375E-2</v>
      </c>
      <c r="N294" s="4">
        <f t="shared" si="32"/>
        <v>0.41315408019462391</v>
      </c>
      <c r="O294" s="4">
        <f t="shared" si="32"/>
        <v>3.9820616956240548E-2</v>
      </c>
      <c r="P294" s="4">
        <f t="shared" si="32"/>
        <v>0.14661728900426385</v>
      </c>
      <c r="Q294" s="4">
        <f t="shared" si="32"/>
        <v>5.1375334288690511E-2</v>
      </c>
      <c r="R294" s="4">
        <f t="shared" si="32"/>
        <v>3.8518361079362934E-2</v>
      </c>
      <c r="S294" s="4">
        <f t="shared" si="32"/>
        <v>1.5828904274466024E-2</v>
      </c>
    </row>
    <row r="295" spans="1:19" x14ac:dyDescent="0.2">
      <c r="A295">
        <v>287</v>
      </c>
      <c r="B295">
        <f t="shared" si="31"/>
        <v>-1.1400000000000419</v>
      </c>
      <c r="C295">
        <f t="shared" si="29"/>
        <v>158.87999999999965</v>
      </c>
      <c r="D295" s="8">
        <f>EXP(SUMPRODUCT(LN($F295:$S295),AlturaTRI!$C$24:$P$24)+SUMPRODUCT(LN(1-$F295:$S295),1-AlturaTRI!$C$24:$P$24))</f>
        <v>0.17672962109914445</v>
      </c>
      <c r="E295">
        <f t="shared" si="30"/>
        <v>9.5639105761286022E-2</v>
      </c>
      <c r="F295" s="4">
        <f t="shared" si="32"/>
        <v>0.21475178004794904</v>
      </c>
      <c r="G295" s="4">
        <f t="shared" si="32"/>
        <v>6.4875370587136827E-2</v>
      </c>
      <c r="H295" s="4">
        <f t="shared" si="32"/>
        <v>3.4573813914733582E-2</v>
      </c>
      <c r="I295" s="4">
        <f t="shared" si="32"/>
        <v>0.10109396256877912</v>
      </c>
      <c r="J295" s="4">
        <f t="shared" si="32"/>
        <v>1.1241163520455394E-2</v>
      </c>
      <c r="K295" s="4">
        <f t="shared" si="32"/>
        <v>2.1147187996004319E-2</v>
      </c>
      <c r="L295" s="4">
        <f t="shared" si="32"/>
        <v>4.1366418543572224E-2</v>
      </c>
      <c r="M295" s="4">
        <f t="shared" si="32"/>
        <v>1.7967752289967533E-2</v>
      </c>
      <c r="N295" s="4">
        <f t="shared" si="32"/>
        <v>0.41580325879911684</v>
      </c>
      <c r="O295" s="4">
        <f t="shared" si="32"/>
        <v>4.0850075309468346E-2</v>
      </c>
      <c r="P295" s="4">
        <f t="shared" si="32"/>
        <v>0.14801570684892998</v>
      </c>
      <c r="Q295" s="4">
        <f t="shared" si="32"/>
        <v>5.2387535468296255E-2</v>
      </c>
      <c r="R295" s="4">
        <f t="shared" si="32"/>
        <v>3.9111545326316381E-2</v>
      </c>
      <c r="S295" s="4">
        <f t="shared" si="32"/>
        <v>1.6207185830536864E-2</v>
      </c>
    </row>
    <row r="296" spans="1:19" x14ac:dyDescent="0.2">
      <c r="A296">
        <v>288</v>
      </c>
      <c r="B296">
        <f t="shared" si="31"/>
        <v>-1.1300000000000419</v>
      </c>
      <c r="C296">
        <f t="shared" si="29"/>
        <v>158.95999999999967</v>
      </c>
      <c r="D296" s="8">
        <f>EXP(SUMPRODUCT(LN($F296:$S296),AlturaTRI!$C$24:$P$24)+SUMPRODUCT(LN(1-$F296:$S296),1-AlturaTRI!$C$24:$P$24))</f>
        <v>0.17608355064217063</v>
      </c>
      <c r="E296">
        <f t="shared" si="30"/>
        <v>9.6730793218529385E-2</v>
      </c>
      <c r="F296" s="4">
        <f t="shared" si="32"/>
        <v>0.21554342461923637</v>
      </c>
      <c r="G296" s="4">
        <f t="shared" si="32"/>
        <v>6.5548643291884298E-2</v>
      </c>
      <c r="H296" s="4">
        <f t="shared" si="32"/>
        <v>3.5031078340759476E-2</v>
      </c>
      <c r="I296" s="4">
        <f t="shared" si="32"/>
        <v>0.10190180995660858</v>
      </c>
      <c r="J296" s="4">
        <f t="shared" si="32"/>
        <v>1.1458826352226937E-2</v>
      </c>
      <c r="K296" s="4">
        <f t="shared" si="32"/>
        <v>2.1487450507467195E-2</v>
      </c>
      <c r="L296" s="4">
        <f t="shared" si="32"/>
        <v>4.2616929544126048E-2</v>
      </c>
      <c r="M296" s="4">
        <f t="shared" si="32"/>
        <v>1.8149592832538454E-2</v>
      </c>
      <c r="N296" s="4">
        <f t="shared" si="32"/>
        <v>0.4184573115554</v>
      </c>
      <c r="O296" s="4">
        <f t="shared" si="32"/>
        <v>4.1904986117704317E-2</v>
      </c>
      <c r="P296" s="4">
        <f t="shared" si="32"/>
        <v>0.14942512719369849</v>
      </c>
      <c r="Q296" s="4">
        <f t="shared" si="32"/>
        <v>5.3418556128891778E-2</v>
      </c>
      <c r="R296" s="4">
        <f t="shared" si="32"/>
        <v>3.9713487314759523E-2</v>
      </c>
      <c r="S296" s="4">
        <f t="shared" si="32"/>
        <v>1.6594355187050113E-2</v>
      </c>
    </row>
    <row r="297" spans="1:19" x14ac:dyDescent="0.2">
      <c r="A297">
        <v>289</v>
      </c>
      <c r="B297">
        <f t="shared" si="31"/>
        <v>-1.1200000000000419</v>
      </c>
      <c r="C297">
        <f t="shared" si="29"/>
        <v>159.03999999999968</v>
      </c>
      <c r="D297" s="8">
        <f>EXP(SUMPRODUCT(LN($F297:$S297),AlturaTRI!$C$24:$P$24)+SUMPRODUCT(LN(1-$F297:$S297),1-AlturaTRI!$C$24:$P$24))</f>
        <v>0.17540661614356079</v>
      </c>
      <c r="E297">
        <f t="shared" si="30"/>
        <v>9.7825158907122456E-2</v>
      </c>
      <c r="F297" s="4">
        <f t="shared" si="32"/>
        <v>0.21633718346370912</v>
      </c>
      <c r="G297" s="4">
        <f t="shared" si="32"/>
        <v>6.6228408326491309E-2</v>
      </c>
      <c r="H297" s="4">
        <f t="shared" si="32"/>
        <v>3.5494168085182895E-2</v>
      </c>
      <c r="I297" s="4">
        <f t="shared" si="32"/>
        <v>0.10271537523992125</v>
      </c>
      <c r="J297" s="4">
        <f t="shared" si="32"/>
        <v>1.1680654003868316E-2</v>
      </c>
      <c r="K297" s="4">
        <f t="shared" si="32"/>
        <v>2.1833065795133343E-2</v>
      </c>
      <c r="L297" s="4">
        <f t="shared" si="32"/>
        <v>4.3903512312607487E-2</v>
      </c>
      <c r="M297" s="4">
        <f t="shared" si="32"/>
        <v>1.8333239315238257E-2</v>
      </c>
      <c r="N297" s="4">
        <f t="shared" si="32"/>
        <v>0.42111609336828354</v>
      </c>
      <c r="O297" s="4">
        <f t="shared" si="32"/>
        <v>4.2985918007926595E-2</v>
      </c>
      <c r="P297" s="4">
        <f t="shared" si="32"/>
        <v>0.15084559202729655</v>
      </c>
      <c r="Q297" s="4">
        <f t="shared" si="32"/>
        <v>5.4468701610249491E-2</v>
      </c>
      <c r="R297" s="4">
        <f t="shared" si="32"/>
        <v>4.0324304651072521E-2</v>
      </c>
      <c r="S297" s="4">
        <f t="shared" si="32"/>
        <v>1.699061379935736E-2</v>
      </c>
    </row>
    <row r="298" spans="1:19" x14ac:dyDescent="0.2">
      <c r="A298">
        <v>290</v>
      </c>
      <c r="B298">
        <f t="shared" si="31"/>
        <v>-1.1100000000000418</v>
      </c>
      <c r="C298">
        <f t="shared" si="29"/>
        <v>159.11999999999966</v>
      </c>
      <c r="D298" s="8">
        <f>EXP(SUMPRODUCT(LN($F298:$S298),AlturaTRI!$C$24:$P$24)+SUMPRODUCT(LN(1-$F298:$S298),1-AlturaTRI!$C$24:$P$24))</f>
        <v>0.17469863844902916</v>
      </c>
      <c r="E298">
        <f t="shared" si="30"/>
        <v>9.8922013027041816E-2</v>
      </c>
      <c r="F298" s="4">
        <f t="shared" si="32"/>
        <v>0.21713305630464619</v>
      </c>
      <c r="G298" s="4">
        <f t="shared" si="32"/>
        <v>6.6914717990558134E-2</v>
      </c>
      <c r="H298" s="4">
        <f t="shared" si="32"/>
        <v>3.5963151446549053E-2</v>
      </c>
      <c r="I298" s="4">
        <f t="shared" ref="G298:S317" si="33">1/(1+EXP(-I$2*($B298-I$3)))</f>
        <v>0.10353468708010956</v>
      </c>
      <c r="J298" s="4">
        <f t="shared" si="33"/>
        <v>1.1906724220478416E-2</v>
      </c>
      <c r="K298" s="4">
        <f t="shared" si="33"/>
        <v>2.2184114107367418E-2</v>
      </c>
      <c r="L298" s="4">
        <f t="shared" si="33"/>
        <v>4.5227101466310191E-2</v>
      </c>
      <c r="M298" s="4">
        <f t="shared" si="33"/>
        <v>1.8518708975089906E-2</v>
      </c>
      <c r="N298" s="4">
        <f t="shared" si="33"/>
        <v>0.42377945806056627</v>
      </c>
      <c r="O298" s="4">
        <f t="shared" si="33"/>
        <v>4.4093449143642001E-2</v>
      </c>
      <c r="P298" s="4">
        <f t="shared" si="33"/>
        <v>0.15227714261956485</v>
      </c>
      <c r="Q298" s="4">
        <f t="shared" si="33"/>
        <v>5.5538280435976389E-2</v>
      </c>
      <c r="R298" s="4">
        <f t="shared" si="33"/>
        <v>4.0944116158462489E-2</v>
      </c>
      <c r="S298" s="4">
        <f t="shared" si="33"/>
        <v>1.7396167333404898E-2</v>
      </c>
    </row>
    <row r="299" spans="1:19" x14ac:dyDescent="0.2">
      <c r="A299">
        <v>291</v>
      </c>
      <c r="B299">
        <f t="shared" si="31"/>
        <v>-1.1000000000000418</v>
      </c>
      <c r="C299">
        <f t="shared" si="29"/>
        <v>159.19999999999968</v>
      </c>
      <c r="D299" s="8">
        <f>EXP(SUMPRODUCT(LN($F299:$S299),AlturaTRI!$C$24:$P$24)+SUMPRODUCT(LN(1-$F299:$S299),1-AlturaTRI!$C$24:$P$24))</f>
        <v>0.17395945283855113</v>
      </c>
      <c r="E299">
        <f t="shared" si="30"/>
        <v>0.10002116288992703</v>
      </c>
      <c r="F299" s="4">
        <f t="shared" ref="F299:S362" si="34">1/(1+EXP(-F$2*($B299-F$3)))</f>
        <v>0.21793104281726333</v>
      </c>
      <c r="G299" s="4">
        <f t="shared" si="33"/>
        <v>6.7607624789551998E-2</v>
      </c>
      <c r="H299" s="4">
        <f t="shared" si="33"/>
        <v>3.6438097366849595E-2</v>
      </c>
      <c r="I299" s="4">
        <f t="shared" si="33"/>
        <v>0.10435977409076713</v>
      </c>
      <c r="J299" s="4">
        <f t="shared" si="33"/>
        <v>1.2137116122420723E-2</v>
      </c>
      <c r="K299" s="4">
        <f t="shared" si="33"/>
        <v>2.2540676767365105E-2</v>
      </c>
      <c r="L299" s="4">
        <f t="shared" si="33"/>
        <v>4.6588649366059574E-2</v>
      </c>
      <c r="M299" s="4">
        <f t="shared" si="33"/>
        <v>1.8706019199433082E-2</v>
      </c>
      <c r="N299" s="4">
        <f t="shared" si="33"/>
        <v>0.4264472584036868</v>
      </c>
      <c r="O299" s="4">
        <f t="shared" si="33"/>
        <v>4.5228167213380847E-2</v>
      </c>
      <c r="P299" s="4">
        <f t="shared" si="33"/>
        <v>0.1537198195023847</v>
      </c>
      <c r="Q299" s="4">
        <f t="shared" si="33"/>
        <v>5.6627604272351792E-2</v>
      </c>
      <c r="R299" s="4">
        <f t="shared" si="33"/>
        <v>4.1573041877921005E-2</v>
      </c>
      <c r="S299" s="4">
        <f t="shared" si="33"/>
        <v>1.7811225736394466E-2</v>
      </c>
    </row>
    <row r="300" spans="1:19" x14ac:dyDescent="0.2">
      <c r="A300">
        <v>292</v>
      </c>
      <c r="B300">
        <f t="shared" si="31"/>
        <v>-1.0900000000000418</v>
      </c>
      <c r="C300">
        <f t="shared" si="29"/>
        <v>159.27999999999966</v>
      </c>
      <c r="D300" s="8">
        <f>EXP(SUMPRODUCT(LN($F300:$S300),AlturaTRI!$C$24:$P$24)+SUMPRODUCT(LN(1-$F300:$S300),1-AlturaTRI!$C$24:$P$24))</f>
        <v>0.17318890969437883</v>
      </c>
      <c r="E300">
        <f t="shared" si="30"/>
        <v>0.10112241296419729</v>
      </c>
      <c r="F300" s="4">
        <f t="shared" si="34"/>
        <v>0.21873114262846877</v>
      </c>
      <c r="G300" s="4">
        <f t="shared" si="33"/>
        <v>6.8307181430713126E-2</v>
      </c>
      <c r="H300" s="4">
        <f t="shared" si="33"/>
        <v>3.6919075433275134E-2</v>
      </c>
      <c r="I300" s="4">
        <f t="shared" si="33"/>
        <v>0.10519066483391407</v>
      </c>
      <c r="J300" s="4">
        <f t="shared" si="33"/>
        <v>1.2371910226662368E-2</v>
      </c>
      <c r="K300" s="4">
        <f t="shared" si="33"/>
        <v>2.2902836183333435E-2</v>
      </c>
      <c r="L300" s="4">
        <f t="shared" si="33"/>
        <v>4.7989126041945586E-2</v>
      </c>
      <c r="M300" s="4">
        <f t="shared" si="33"/>
        <v>1.8895187526942837E-2</v>
      </c>
      <c r="N300" s="4">
        <f t="shared" si="33"/>
        <v>0.42911934614887887</v>
      </c>
      <c r="O300" s="4">
        <f t="shared" si="33"/>
        <v>4.6390669407752834E-2</v>
      </c>
      <c r="P300" s="4">
        <f t="shared" si="33"/>
        <v>0.15517366245047245</v>
      </c>
      <c r="Q300" s="4">
        <f t="shared" si="33"/>
        <v>5.773698788320835E-2</v>
      </c>
      <c r="R300" s="4">
        <f t="shared" si="33"/>
        <v>4.2211203068730989E-2</v>
      </c>
      <c r="S300" s="4">
        <f t="shared" si="33"/>
        <v>1.8236003307746541E-2</v>
      </c>
    </row>
    <row r="301" spans="1:19" x14ac:dyDescent="0.2">
      <c r="A301">
        <v>293</v>
      </c>
      <c r="B301">
        <f t="shared" si="31"/>
        <v>-1.0800000000000418</v>
      </c>
      <c r="C301">
        <f t="shared" si="29"/>
        <v>159.35999999999967</v>
      </c>
      <c r="D301" s="8">
        <f>EXP(SUMPRODUCT(LN($F301:$S301),AlturaTRI!$C$24:$P$24)+SUMPRODUCT(LN(1-$F301:$S301),1-AlturaTRI!$C$24:$P$24))</f>
        <v>0.1723868751802772</v>
      </c>
      <c r="E301">
        <f t="shared" si="30"/>
        <v>0.10222556492210122</v>
      </c>
      <c r="F301" s="4">
        <f t="shared" si="34"/>
        <v>0.21953335531662058</v>
      </c>
      <c r="G301" s="4">
        <f t="shared" si="33"/>
        <v>6.9013440818829264E-2</v>
      </c>
      <c r="H301" s="4">
        <f t="shared" si="33"/>
        <v>3.740615587983518E-2</v>
      </c>
      <c r="I301" s="4">
        <f t="shared" si="33"/>
        <v>0.10602738781617027</v>
      </c>
      <c r="J301" s="4">
        <f t="shared" si="33"/>
        <v>1.2611188468323518E-2</v>
      </c>
      <c r="K301" s="4">
        <f t="shared" si="33"/>
        <v>2.3270675858619475E-2</v>
      </c>
      <c r="L301" s="4">
        <f t="shared" si="33"/>
        <v>4.9429519086435322E-2</v>
      </c>
      <c r="M301" s="4">
        <f t="shared" si="33"/>
        <v>1.9086231648648748E-2</v>
      </c>
      <c r="N301" s="4">
        <f t="shared" si="33"/>
        <v>0.43179557205882002</v>
      </c>
      <c r="O301" s="4">
        <f t="shared" si="33"/>
        <v>4.7581562384399138E-2</v>
      </c>
      <c r="P301" s="4">
        <f t="shared" si="33"/>
        <v>0.1566387104620468</v>
      </c>
      <c r="Q301" s="4">
        <f t="shared" si="33"/>
        <v>5.8866749080717415E-2</v>
      </c>
      <c r="R301" s="4">
        <f t="shared" si="33"/>
        <v>4.2858722208507428E-2</v>
      </c>
      <c r="S301" s="4">
        <f t="shared" si="33"/>
        <v>1.8670718770313594E-2</v>
      </c>
    </row>
    <row r="302" spans="1:19" x14ac:dyDescent="0.2">
      <c r="A302">
        <v>294</v>
      </c>
      <c r="B302">
        <f t="shared" si="31"/>
        <v>-1.0700000000000418</v>
      </c>
      <c r="C302">
        <f t="shared" si="29"/>
        <v>159.43999999999966</v>
      </c>
      <c r="D302" s="8">
        <f>EXP(SUMPRODUCT(LN($F302:$S302),AlturaTRI!$C$24:$P$24)+SUMPRODUCT(LN(1-$F302:$S302),1-AlturaTRI!$C$24:$P$24))</f>
        <v>0.17155323193127633</v>
      </c>
      <c r="E302">
        <f t="shared" si="30"/>
        <v>0.10333041768869243</v>
      </c>
      <c r="F302" s="4">
        <f t="shared" si="34"/>
        <v>0.22033768041128524</v>
      </c>
      <c r="G302" s="4">
        <f t="shared" si="33"/>
        <v>6.9726456051876287E-2</v>
      </c>
      <c r="H302" s="4">
        <f t="shared" si="33"/>
        <v>3.7899409588840992E-2</v>
      </c>
      <c r="I302" s="4">
        <f t="shared" si="33"/>
        <v>0.10686997148487608</v>
      </c>
      <c r="J302" s="4">
        <f t="shared" si="33"/>
        <v>1.2855034222434033E-2</v>
      </c>
      <c r="K302" s="4">
        <f t="shared" si="33"/>
        <v>2.3644280401780654E-2</v>
      </c>
      <c r="L302" s="4">
        <f t="shared" si="33"/>
        <v>5.0910833512752815E-2</v>
      </c>
      <c r="M302" s="4">
        <f t="shared" si="33"/>
        <v>1.9279169408954522E-2</v>
      </c>
      <c r="N302" s="4">
        <f t="shared" si="33"/>
        <v>0.43447578593975816</v>
      </c>
      <c r="O302" s="4">
        <f t="shared" si="33"/>
        <v>4.8801462220153691E-2</v>
      </c>
      <c r="P302" s="4">
        <f t="shared" si="33"/>
        <v>0.15811500173937348</v>
      </c>
      <c r="Q302" s="4">
        <f t="shared" si="33"/>
        <v>6.0017208671937015E-2</v>
      </c>
      <c r="R302" s="4">
        <f t="shared" si="33"/>
        <v>4.3515722992754247E-2</v>
      </c>
      <c r="S302" s="4">
        <f t="shared" si="33"/>
        <v>1.9115595341787719E-2</v>
      </c>
    </row>
    <row r="303" spans="1:19" x14ac:dyDescent="0.2">
      <c r="A303">
        <v>295</v>
      </c>
      <c r="B303">
        <f t="shared" si="31"/>
        <v>-1.0600000000000418</v>
      </c>
      <c r="C303">
        <f t="shared" si="29"/>
        <v>159.51999999999967</v>
      </c>
      <c r="D303" s="8">
        <f>EXP(SUMPRODUCT(LN($F303:$S303),AlturaTRI!$C$24:$P$24)+SUMPRODUCT(LN(1-$F303:$S303),1-AlturaTRI!$C$24:$P$24))</f>
        <v>0.170687879753155</v>
      </c>
      <c r="E303">
        <f t="shared" si="30"/>
        <v>0.10443676749272325</v>
      </c>
      <c r="F303" s="4">
        <f t="shared" si="34"/>
        <v>0.22114411739299758</v>
      </c>
      <c r="G303" s="4">
        <f t="shared" si="33"/>
        <v>7.0446280416523135E-2</v>
      </c>
      <c r="H303" s="4">
        <f t="shared" si="33"/>
        <v>3.8398908092245908E-2</v>
      </c>
      <c r="I303" s="4">
        <f t="shared" si="33"/>
        <v>0.1077184442241611</v>
      </c>
      <c r="J303" s="4">
        <f t="shared" si="33"/>
        <v>1.3103532325893411E-2</v>
      </c>
      <c r="K303" s="4">
        <f t="shared" si="33"/>
        <v>2.402373553658985E-2</v>
      </c>
      <c r="L303" s="4">
        <f t="shared" si="33"/>
        <v>5.2434091576342635E-2</v>
      </c>
      <c r="M303" s="4">
        <f t="shared" si="33"/>
        <v>1.9474018806657882E-2</v>
      </c>
      <c r="N303" s="4">
        <f t="shared" si="33"/>
        <v>0.43715983667410241</v>
      </c>
      <c r="O303" s="4">
        <f t="shared" si="33"/>
        <v>5.0050994349707112E-2</v>
      </c>
      <c r="P303" s="4">
        <f t="shared" si="33"/>
        <v>0.15960257366919323</v>
      </c>
      <c r="Q303" s="4">
        <f t="shared" si="33"/>
        <v>6.1188690400979059E-2</v>
      </c>
      <c r="R303" s="4">
        <f t="shared" si="33"/>
        <v>4.4182330333920536E-2</v>
      </c>
      <c r="S303" s="4">
        <f t="shared" si="33"/>
        <v>1.9570860806243186E-2</v>
      </c>
    </row>
    <row r="304" spans="1:19" x14ac:dyDescent="0.2">
      <c r="A304">
        <v>296</v>
      </c>
      <c r="B304">
        <f t="shared" si="31"/>
        <v>-1.0500000000000418</v>
      </c>
      <c r="C304">
        <f t="shared" si="29"/>
        <v>159.59999999999965</v>
      </c>
      <c r="D304" s="8">
        <f>EXP(SUMPRODUCT(LN($F304:$S304),AlturaTRI!$C$24:$P$24)+SUMPRODUCT(LN(1-$F304:$S304),1-AlturaTRI!$C$24:$P$24))</f>
        <v>0.16979073633077968</v>
      </c>
      <c r="E304">
        <f t="shared" si="30"/>
        <v>0.10554440791944583</v>
      </c>
      <c r="F304" s="4">
        <f t="shared" si="34"/>
        <v>0.22195266569302149</v>
      </c>
      <c r="G304" s="4">
        <f t="shared" si="33"/>
        <v>7.1172967383499014E-2</v>
      </c>
      <c r="H304" s="4">
        <f t="shared" si="33"/>
        <v>3.8904723572838723E-2</v>
      </c>
      <c r="I304" s="4">
        <f t="shared" si="33"/>
        <v>0.10857283435096027</v>
      </c>
      <c r="J304" s="4">
        <f t="shared" si="33"/>
        <v>1.335676909963044E-2</v>
      </c>
      <c r="K304" s="4">
        <f t="shared" si="33"/>
        <v>2.4409128111967777E-2</v>
      </c>
      <c r="L304" s="4">
        <f t="shared" si="33"/>
        <v>5.4000332557165687E-2</v>
      </c>
      <c r="M304" s="4">
        <f t="shared" si="33"/>
        <v>1.9670797995970435E-2</v>
      </c>
      <c r="N304" s="4">
        <f t="shared" si="33"/>
        <v>0.43984757225346444</v>
      </c>
      <c r="O304" s="4">
        <f t="shared" si="33"/>
        <v>5.1330793490045573E-2</v>
      </c>
      <c r="P304" s="4">
        <f t="shared" si="33"/>
        <v>0.16110146280303889</v>
      </c>
      <c r="Q304" s="4">
        <f t="shared" si="33"/>
        <v>6.2381520886651991E-2</v>
      </c>
      <c r="R304" s="4">
        <f t="shared" si="33"/>
        <v>4.4858670359938048E-2</v>
      </c>
      <c r="S304" s="4">
        <f t="shared" si="33"/>
        <v>2.0036747585750456E-2</v>
      </c>
    </row>
    <row r="305" spans="1:19" x14ac:dyDescent="0.2">
      <c r="A305">
        <v>297</v>
      </c>
      <c r="B305">
        <f t="shared" si="31"/>
        <v>-1.0400000000000418</v>
      </c>
      <c r="C305">
        <f t="shared" si="29"/>
        <v>159.67999999999967</v>
      </c>
      <c r="D305" s="8">
        <f>EXP(SUMPRODUCT(LN($F305:$S305),AlturaTRI!$C$24:$P$24)+SUMPRODUCT(LN(1-$F305:$S305),1-AlturaTRI!$C$24:$P$24))</f>
        <v>0.16886173794433273</v>
      </c>
      <c r="E305">
        <f t="shared" si="30"/>
        <v>0.10665312996531048</v>
      </c>
      <c r="F305" s="4">
        <f t="shared" si="34"/>
        <v>0.22276332469311277</v>
      </c>
      <c r="G305" s="4">
        <f t="shared" si="33"/>
        <v>7.1906570602821282E-2</v>
      </c>
      <c r="H305" s="4">
        <f t="shared" si="33"/>
        <v>3.9416928865285188E-2</v>
      </c>
      <c r="I305" s="4">
        <f t="shared" si="33"/>
        <v>0.10943317011097752</v>
      </c>
      <c r="J305" s="4">
        <f t="shared" si="33"/>
        <v>1.3614832370957924E-2</v>
      </c>
      <c r="K305" s="4">
        <f t="shared" si="33"/>
        <v>2.4800546111835298E-2</v>
      </c>
      <c r="L305" s="4">
        <f t="shared" si="33"/>
        <v>5.561061250050809E-2</v>
      </c>
      <c r="M305" s="4">
        <f t="shared" si="33"/>
        <v>1.9869525287537475E-2</v>
      </c>
      <c r="N305" s="4">
        <f t="shared" si="33"/>
        <v>0.44253883981213527</v>
      </c>
      <c r="O305" s="4">
        <f t="shared" si="33"/>
        <v>5.2641503549917333E-2</v>
      </c>
      <c r="P305" s="4">
        <f t="shared" si="33"/>
        <v>0.16261170483744677</v>
      </c>
      <c r="Q305" s="4">
        <f t="shared" si="33"/>
        <v>6.3596029555431338E-2</v>
      </c>
      <c r="R305" s="4">
        <f t="shared" si="33"/>
        <v>4.5544870412222424E-2</v>
      </c>
      <c r="S305" s="4">
        <f t="shared" si="33"/>
        <v>2.0513492811994674E-2</v>
      </c>
    </row>
    <row r="306" spans="1:19" x14ac:dyDescent="0.2">
      <c r="A306">
        <v>298</v>
      </c>
      <c r="B306">
        <f t="shared" si="31"/>
        <v>-1.0300000000000418</v>
      </c>
      <c r="C306">
        <f t="shared" si="29"/>
        <v>159.75999999999968</v>
      </c>
      <c r="D306" s="8">
        <f>EXP(SUMPRODUCT(LN($F306:$S306),AlturaTRI!$C$24:$P$24)+SUMPRODUCT(LN(1-$F306:$S306),1-AlturaTRI!$C$24:$P$24))</f>
        <v>0.16790084019236232</v>
      </c>
      <c r="E306">
        <f t="shared" si="30"/>
        <v>0.10776272209454774</v>
      </c>
      <c r="F306" s="4">
        <f t="shared" si="34"/>
        <v>0.22357609372528289</v>
      </c>
      <c r="G306" s="4">
        <f t="shared" si="33"/>
        <v>7.2647143898881827E-2</v>
      </c>
      <c r="H306" s="4">
        <f t="shared" si="33"/>
        <v>3.993559745701207E-2</v>
      </c>
      <c r="I306" s="4">
        <f t="shared" si="33"/>
        <v>0.1102994796745967</v>
      </c>
      <c r="J306" s="4">
        <f t="shared" si="33"/>
        <v>1.3877811496118275E-2</v>
      </c>
      <c r="K306" s="4">
        <f t="shared" si="33"/>
        <v>2.5198078664877974E-2</v>
      </c>
      <c r="L306" s="4">
        <f t="shared" si="33"/>
        <v>5.7266003913921518E-2</v>
      </c>
      <c r="M306" s="4">
        <f t="shared" si="33"/>
        <v>2.0070219149457433E-2</v>
      </c>
      <c r="N306" s="4">
        <f t="shared" si="33"/>
        <v>0.4452334856609812</v>
      </c>
      <c r="O306" s="4">
        <f t="shared" si="33"/>
        <v>5.3983777523560206E-2</v>
      </c>
      <c r="P306" s="4">
        <f t="shared" si="33"/>
        <v>0.16413333459406945</v>
      </c>
      <c r="Q306" s="4">
        <f t="shared" si="33"/>
        <v>6.4832548569612E-2</v>
      </c>
      <c r="R306" s="4">
        <f t="shared" si="33"/>
        <v>4.6241059043119537E-2</v>
      </c>
      <c r="S306" s="4">
        <f t="shared" si="33"/>
        <v>2.1001338397826912E-2</v>
      </c>
    </row>
    <row r="307" spans="1:19" x14ac:dyDescent="0.2">
      <c r="A307">
        <v>299</v>
      </c>
      <c r="B307">
        <f t="shared" si="31"/>
        <v>-1.0200000000000418</v>
      </c>
      <c r="C307">
        <f t="shared" si="29"/>
        <v>159.83999999999966</v>
      </c>
      <c r="D307" s="8">
        <f>EXP(SUMPRODUCT(LN($F307:$S307),AlturaTRI!$C$24:$P$24)+SUMPRODUCT(LN(1-$F307:$S307),1-AlturaTRI!$C$24:$P$24))</f>
        <v>0.16690801872048958</v>
      </c>
      <c r="E307">
        <f t="shared" si="30"/>
        <v>0.10887297029762034</v>
      </c>
      <c r="F307" s="4">
        <f t="shared" si="34"/>
        <v>0.22439097207156403</v>
      </c>
      <c r="G307" s="4">
        <f t="shared" si="33"/>
        <v>7.3394741265389918E-2</v>
      </c>
      <c r="H307" s="4">
        <f t="shared" si="33"/>
        <v>4.0460803488928845E-2</v>
      </c>
      <c r="I307" s="4">
        <f t="shared" si="33"/>
        <v>0.11117179113274063</v>
      </c>
      <c r="J307" s="4">
        <f t="shared" si="33"/>
        <v>1.4145797383014679E-2</v>
      </c>
      <c r="K307" s="4">
        <f t="shared" si="33"/>
        <v>2.5601816054214781E-2</v>
      </c>
      <c r="L307" s="4">
        <f t="shared" si="33"/>
        <v>5.8967595417852743E-2</v>
      </c>
      <c r="M307" s="4">
        <f t="shared" si="33"/>
        <v>2.0272898208300829E-2</v>
      </c>
      <c r="N307" s="4">
        <f t="shared" si="33"/>
        <v>0.44793135532174577</v>
      </c>
      <c r="O307" s="4">
        <f t="shared" si="33"/>
        <v>5.5358277367904329E-2</v>
      </c>
      <c r="P307" s="4">
        <f t="shared" si="33"/>
        <v>0.1656663859996948</v>
      </c>
      <c r="Q307" s="4">
        <f t="shared" si="33"/>
        <v>6.6091412750492781E-2</v>
      </c>
      <c r="R307" s="4">
        <f t="shared" si="33"/>
        <v>4.694736601277847E-2</v>
      </c>
      <c r="S307" s="4">
        <f t="shared" si="33"/>
        <v>2.1500531108672748E-2</v>
      </c>
    </row>
    <row r="308" spans="1:19" x14ac:dyDescent="0.2">
      <c r="A308">
        <v>300</v>
      </c>
      <c r="B308">
        <f t="shared" si="31"/>
        <v>-1.0100000000000418</v>
      </c>
      <c r="C308">
        <f t="shared" si="29"/>
        <v>159.91999999999967</v>
      </c>
      <c r="D308" s="8">
        <f>EXP(SUMPRODUCT(LN($F308:$S308),AlturaTRI!$C$24:$P$24)+SUMPRODUCT(LN(1-$F308:$S308),1-AlturaTRI!$C$24:$P$24))</f>
        <v>0.16588326995450045</v>
      </c>
      <c r="E308">
        <f t="shared" si="30"/>
        <v>0.10998365815152958</v>
      </c>
      <c r="F308" s="4">
        <f t="shared" si="34"/>
        <v>0.22520795896377571</v>
      </c>
      <c r="G308" s="4">
        <f t="shared" si="33"/>
        <v>7.4149416860169806E-2</v>
      </c>
      <c r="H308" s="4">
        <f t="shared" si="33"/>
        <v>4.0992621755981624E-2</v>
      </c>
      <c r="I308" s="4">
        <f t="shared" si="33"/>
        <v>0.11205013249267681</v>
      </c>
      <c r="J308" s="4">
        <f t="shared" si="33"/>
        <v>1.4418882514122443E-2</v>
      </c>
      <c r="K308" s="4">
        <f t="shared" si="33"/>
        <v>2.6011849726962646E-2</v>
      </c>
      <c r="L308" s="4">
        <f t="shared" si="33"/>
        <v>6.0716491347464527E-2</v>
      </c>
      <c r="M308" s="4">
        <f t="shared" si="33"/>
        <v>2.0477581250128621E-2</v>
      </c>
      <c r="N308" s="4">
        <f t="shared" si="33"/>
        <v>0.45063229356173956</v>
      </c>
      <c r="O308" s="4">
        <f t="shared" si="33"/>
        <v>5.67656738624467E-2</v>
      </c>
      <c r="P308" s="4">
        <f t="shared" si="33"/>
        <v>0.16721089206617912</v>
      </c>
      <c r="Q308" s="4">
        <f t="shared" si="33"/>
        <v>6.7372959496444437E-2</v>
      </c>
      <c r="R308" s="4">
        <f t="shared" si="33"/>
        <v>4.7663922285431939E-2</v>
      </c>
      <c r="S308" s="4">
        <f t="shared" si="33"/>
        <v>2.2011322633717724E-2</v>
      </c>
    </row>
    <row r="309" spans="1:19" x14ac:dyDescent="0.2">
      <c r="A309">
        <v>301</v>
      </c>
      <c r="B309">
        <f t="shared" si="31"/>
        <v>-1.0000000000000417</v>
      </c>
      <c r="C309">
        <f t="shared" si="29"/>
        <v>159.99999999999966</v>
      </c>
      <c r="D309" s="8">
        <f>EXP(SUMPRODUCT(LN($F309:$S309),AlturaTRI!$C$24:$P$24)+SUMPRODUCT(LN(1-$F309:$S309),1-AlturaTRI!$C$24:$P$24))</f>
        <v>0.16482661183643754</v>
      </c>
      <c r="E309">
        <f t="shared" si="30"/>
        <v>0.11109456688195873</v>
      </c>
      <c r="F309" s="4">
        <f t="shared" si="34"/>
        <v>0.22602705358329342</v>
      </c>
      <c r="G309" s="4">
        <f t="shared" si="33"/>
        <v>7.4911224999811232E-2</v>
      </c>
      <c r="H309" s="4">
        <f t="shared" si="33"/>
        <v>4.1531127707533956E-2</v>
      </c>
      <c r="I309" s="4">
        <f t="shared" si="33"/>
        <v>0.11293453167377118</v>
      </c>
      <c r="J309" s="4">
        <f t="shared" si="33"/>
        <v>1.469716096957502E-2</v>
      </c>
      <c r="K309" s="4">
        <f t="shared" si="33"/>
        <v>2.6428272303688122E-2</v>
      </c>
      <c r="L309" s="4">
        <f t="shared" si="33"/>
        <v>6.2513811303099645E-2</v>
      </c>
      <c r="M309" s="4">
        <f t="shared" si="33"/>
        <v>2.0684287221509508E-2</v>
      </c>
      <c r="N309" s="4">
        <f t="shared" si="33"/>
        <v>0.45333614442890363</v>
      </c>
      <c r="O309" s="4">
        <f t="shared" si="33"/>
        <v>5.8206646450977208E-2</v>
      </c>
      <c r="P309" s="4">
        <f t="shared" si="33"/>
        <v>0.16876688487029992</v>
      </c>
      <c r="Q309" s="4">
        <f t="shared" si="33"/>
        <v>6.8677528695710741E-2</v>
      </c>
      <c r="R309" s="4">
        <f t="shared" si="33"/>
        <v>4.8390860025064972E-2</v>
      </c>
      <c r="S309" s="4">
        <f t="shared" si="33"/>
        <v>2.2533969656785058E-2</v>
      </c>
    </row>
    <row r="310" spans="1:19" x14ac:dyDescent="0.2">
      <c r="A310">
        <v>302</v>
      </c>
      <c r="B310">
        <f t="shared" si="31"/>
        <v>-0.99000000000004174</v>
      </c>
      <c r="C310">
        <f t="shared" si="29"/>
        <v>160.07999999999967</v>
      </c>
      <c r="D310" s="8">
        <f>EXP(SUMPRODUCT(LN($F310:$S310),AlturaTRI!$C$24:$P$24)+SUMPRODUCT(LN(1-$F310:$S310),1-AlturaTRI!$C$24:$P$24))</f>
        <v>0.16373808456219807</v>
      </c>
      <c r="E310">
        <f t="shared" si="30"/>
        <v>0.11220547542723522</v>
      </c>
      <c r="F310" s="4">
        <f t="shared" si="34"/>
        <v>0.22684825506081757</v>
      </c>
      <c r="G310" s="4">
        <f t="shared" si="33"/>
        <v>7.5680220154170877E-2</v>
      </c>
      <c r="H310" s="4">
        <f t="shared" si="33"/>
        <v>4.2076397447569025E-2</v>
      </c>
      <c r="I310" s="4">
        <f t="shared" si="33"/>
        <v>0.11382501650318907</v>
      </c>
      <c r="J310" s="4">
        <f t="shared" si="33"/>
        <v>1.4980728450418177E-2</v>
      </c>
      <c r="K310" s="4">
        <f t="shared" si="33"/>
        <v>2.6851177587737737E-2</v>
      </c>
      <c r="L310" s="4">
        <f t="shared" si="33"/>
        <v>6.4360689646793881E-2</v>
      </c>
      <c r="M310" s="4">
        <f t="shared" si="33"/>
        <v>2.0893035230536212E-2</v>
      </c>
      <c r="N310" s="4">
        <f t="shared" si="33"/>
        <v>0.45604275128722749</v>
      </c>
      <c r="O310" s="4">
        <f t="shared" si="33"/>
        <v>5.968188306431893E-2</v>
      </c>
      <c r="P310" s="4">
        <f t="shared" si="33"/>
        <v>0.17033439553353621</v>
      </c>
      <c r="Q310" s="4">
        <f t="shared" si="33"/>
        <v>7.000546263379244E-2</v>
      </c>
      <c r="R310" s="4">
        <f t="shared" si="33"/>
        <v>4.9128312590452167E-2</v>
      </c>
      <c r="S310" s="4">
        <f t="shared" si="33"/>
        <v>2.3068733926815702E-2</v>
      </c>
    </row>
    <row r="311" spans="1:19" x14ac:dyDescent="0.2">
      <c r="A311">
        <v>303</v>
      </c>
      <c r="B311">
        <f t="shared" si="31"/>
        <v>-0.98000000000004173</v>
      </c>
      <c r="C311">
        <f t="shared" si="29"/>
        <v>160.15999999999966</v>
      </c>
      <c r="D311" s="8">
        <f>EXP(SUMPRODUCT(LN($F311:$S311),AlturaTRI!$C$24:$P$24)+SUMPRODUCT(LN(1-$F311:$S311),1-AlturaTRI!$C$24:$P$24))</f>
        <v>0.16261775131902254</v>
      </c>
      <c r="E311">
        <f t="shared" si="30"/>
        <v>0.11331616050409131</v>
      </c>
      <c r="F311" s="4">
        <f t="shared" si="34"/>
        <v>0.22767156247614512</v>
      </c>
      <c r="G311" s="4">
        <f t="shared" si="33"/>
        <v>7.6456456940722742E-2</v>
      </c>
      <c r="H311" s="4">
        <f t="shared" si="33"/>
        <v>4.2628507734707409E-2</v>
      </c>
      <c r="I311" s="4">
        <f t="shared" si="33"/>
        <v>0.11472161471154393</v>
      </c>
      <c r="J311" s="4">
        <f t="shared" si="33"/>
        <v>1.5269682302026053E-2</v>
      </c>
      <c r="K311" s="4">
        <f t="shared" si="33"/>
        <v>2.7280660574437423E-2</v>
      </c>
      <c r="L311" s="4">
        <f t="shared" si="33"/>
        <v>6.6258274942206222E-2</v>
      </c>
      <c r="M311" s="4">
        <f t="shared" si="33"/>
        <v>2.1103844547840495E-2</v>
      </c>
      <c r="N311" s="4">
        <f t="shared" si="33"/>
        <v>0.45875195685250908</v>
      </c>
      <c r="O311" s="4">
        <f t="shared" si="33"/>
        <v>6.1192079923231849E-2</v>
      </c>
      <c r="P311" s="4">
        <f t="shared" si="33"/>
        <v>0.17191345420178206</v>
      </c>
      <c r="Q311" s="4">
        <f t="shared" si="33"/>
        <v>7.1357105895263326E-2</v>
      </c>
      <c r="R311" s="4">
        <f t="shared" si="33"/>
        <v>4.9876414529543549E-2</v>
      </c>
      <c r="S311" s="4">
        <f t="shared" si="33"/>
        <v>2.3615882327856306E-2</v>
      </c>
    </row>
    <row r="312" spans="1:19" x14ac:dyDescent="0.2">
      <c r="A312">
        <v>304</v>
      </c>
      <c r="B312">
        <f t="shared" si="31"/>
        <v>-0.97000000000004172</v>
      </c>
      <c r="C312">
        <f t="shared" si="29"/>
        <v>160.23999999999967</v>
      </c>
      <c r="D312" s="8">
        <f>EXP(SUMPRODUCT(LN($F312:$S312),AlturaTRI!$C$24:$P$24)+SUMPRODUCT(LN(1-$F312:$S312),1-AlturaTRI!$C$24:$P$24))</f>
        <v>0.16146569902113908</v>
      </c>
      <c r="E312">
        <f t="shared" si="30"/>
        <v>0.11442639667520219</v>
      </c>
      <c r="F312" s="4">
        <f t="shared" si="34"/>
        <v>0.2284969748579419</v>
      </c>
      <c r="G312" s="4">
        <f t="shared" si="33"/>
        <v>7.7239990118755625E-2</v>
      </c>
      <c r="H312" s="4">
        <f t="shared" si="33"/>
        <v>4.3187535982034897E-2</v>
      </c>
      <c r="I312" s="4">
        <f t="shared" si="33"/>
        <v>0.1156243539284936</v>
      </c>
      <c r="J312" s="4">
        <f t="shared" si="33"/>
        <v>1.5564121537671602E-2</v>
      </c>
      <c r="K312" s="4">
        <f t="shared" si="33"/>
        <v>2.7716817460151803E-2</v>
      </c>
      <c r="L312" s="4">
        <f t="shared" si="33"/>
        <v>6.8207729335302683E-2</v>
      </c>
      <c r="M312" s="4">
        <f t="shared" si="33"/>
        <v>2.1316734607606524E-2</v>
      </c>
      <c r="N312" s="4">
        <f t="shared" si="33"/>
        <v>0.46146360322843466</v>
      </c>
      <c r="O312" s="4">
        <f t="shared" si="33"/>
        <v>6.2737941320614582E-2</v>
      </c>
      <c r="P312" s="4">
        <f t="shared" si="33"/>
        <v>0.17350409002500194</v>
      </c>
      <c r="Q312" s="4">
        <f t="shared" si="33"/>
        <v>7.2732805259867805E-2</v>
      </c>
      <c r="R312" s="4">
        <f t="shared" si="33"/>
        <v>5.0635301573178457E-2</v>
      </c>
      <c r="S312" s="4">
        <f t="shared" si="33"/>
        <v>2.4175686948454959E-2</v>
      </c>
    </row>
    <row r="313" spans="1:19" x14ac:dyDescent="0.2">
      <c r="A313">
        <v>305</v>
      </c>
      <c r="B313">
        <f t="shared" si="31"/>
        <v>-0.96000000000004171</v>
      </c>
      <c r="C313">
        <f t="shared" si="29"/>
        <v>160.31999999999965</v>
      </c>
      <c r="D313" s="8">
        <f>EXP(SUMPRODUCT(LN($F313:$S313),AlturaTRI!$C$24:$P$24)+SUMPRODUCT(LN(1-$F313:$S313),1-AlturaTRI!$C$24:$P$24))</f>
        <v>0.16028203904170335</v>
      </c>
      <c r="E313">
        <f t="shared" si="30"/>
        <v>0.11553595641847783</v>
      </c>
      <c r="F313" s="4">
        <f t="shared" si="34"/>
        <v>0.22932449118351697</v>
      </c>
      <c r="G313" s="4">
        <f t="shared" si="33"/>
        <v>7.8030874583416066E-2</v>
      </c>
      <c r="H313" s="4">
        <f t="shared" si="33"/>
        <v>4.375356025673454E-2</v>
      </c>
      <c r="I313" s="4">
        <f t="shared" si="33"/>
        <v>0.11653326167828433</v>
      </c>
      <c r="J313" s="4">
        <f t="shared" si="33"/>
        <v>1.5864146862244285E-2</v>
      </c>
      <c r="K313" s="4">
        <f t="shared" si="33"/>
        <v>2.8159745651193429E-2</v>
      </c>
      <c r="L313" s="4">
        <f t="shared" si="33"/>
        <v>7.0210227873108058E-2</v>
      </c>
      <c r="M313" s="4">
        <f t="shared" si="33"/>
        <v>2.1531725008582601E-2</v>
      </c>
      <c r="N313" s="4">
        <f t="shared" si="33"/>
        <v>0.46417753194296552</v>
      </c>
      <c r="O313" s="4">
        <f t="shared" si="33"/>
        <v>6.4320179382127599E-2</v>
      </c>
      <c r="P313" s="4">
        <f t="shared" si="33"/>
        <v>0.1751063311368348</v>
      </c>
      <c r="Q313" s="4">
        <f t="shared" si="33"/>
        <v>7.413290959275036E-2</v>
      </c>
      <c r="R313" s="4">
        <f t="shared" si="33"/>
        <v>5.1405110628107181E-2</v>
      </c>
      <c r="S313" s="4">
        <f t="shared" si="33"/>
        <v>2.4748425150359625E-2</v>
      </c>
    </row>
    <row r="314" spans="1:19" x14ac:dyDescent="0.2">
      <c r="A314">
        <v>306</v>
      </c>
      <c r="B314">
        <f t="shared" si="31"/>
        <v>-0.9500000000000417</v>
      </c>
      <c r="C314">
        <f t="shared" si="29"/>
        <v>160.39999999999966</v>
      </c>
      <c r="D314" s="8">
        <f>EXP(SUMPRODUCT(LN($F314:$S314),AlturaTRI!$C$24:$P$24)+SUMPRODUCT(LN(1-$F314:$S314),1-AlturaTRI!$C$24:$P$24))</f>
        <v>0.15906690793904743</v>
      </c>
      <c r="E314">
        <f t="shared" si="30"/>
        <v>0.11664461019808509</v>
      </c>
      <c r="F314" s="4">
        <f t="shared" si="34"/>
        <v>0.2301541103785987</v>
      </c>
      <c r="G314" s="4">
        <f t="shared" si="33"/>
        <v>7.8829165359594777E-2</v>
      </c>
      <c r="H314" s="4">
        <f t="shared" si="33"/>
        <v>4.4326659279516956E-2</v>
      </c>
      <c r="I314" s="4">
        <f t="shared" si="33"/>
        <v>0.11744836537524227</v>
      </c>
      <c r="J314" s="4">
        <f t="shared" si="33"/>
        <v>1.6169860696106743E-2</v>
      </c>
      <c r="K314" s="4">
        <f t="shared" si="33"/>
        <v>2.8609543772572198E-2</v>
      </c>
      <c r="L314" s="4">
        <f t="shared" si="33"/>
        <v>7.2266957757825753E-2</v>
      </c>
      <c r="M314" s="4">
        <f t="shared" si="33"/>
        <v>2.1748835515090856E-2</v>
      </c>
      <c r="N314" s="4">
        <f t="shared" si="33"/>
        <v>0.46689358398501102</v>
      </c>
      <c r="O314" s="4">
        <f t="shared" si="33"/>
        <v>6.593951380435055E-2</v>
      </c>
      <c r="P314" s="4">
        <f t="shared" si="33"/>
        <v>0.17672020463415392</v>
      </c>
      <c r="Q314" s="4">
        <f t="shared" si="33"/>
        <v>7.5557769728666818E-2</v>
      </c>
      <c r="R314" s="4">
        <f t="shared" si="33"/>
        <v>5.2185979769299146E-2</v>
      </c>
      <c r="S314" s="4">
        <f t="shared" si="33"/>
        <v>2.5334379636408447E-2</v>
      </c>
    </row>
    <row r="315" spans="1:19" x14ac:dyDescent="0.2">
      <c r="A315">
        <v>307</v>
      </c>
      <c r="B315">
        <f t="shared" si="31"/>
        <v>-0.94000000000004169</v>
      </c>
      <c r="C315">
        <f t="shared" si="29"/>
        <v>160.47999999999968</v>
      </c>
      <c r="D315" s="8">
        <f>EXP(SUMPRODUCT(LN($F315:$S315),AlturaTRI!$C$24:$P$24)+SUMPRODUCT(LN(1-$F315:$S315),1-AlturaTRI!$C$24:$P$24))</f>
        <v>0.15782046817512135</v>
      </c>
      <c r="E315">
        <f t="shared" si="30"/>
        <v>0.11775212653717335</v>
      </c>
      <c r="F315" s="4">
        <f t="shared" si="34"/>
        <v>0.23098583131711209</v>
      </c>
      <c r="G315" s="4">
        <f t="shared" si="33"/>
        <v>7.9634917595654706E-2</v>
      </c>
      <c r="H315" s="4">
        <f t="shared" si="33"/>
        <v>4.4906912423842878E-2</v>
      </c>
      <c r="I315" s="4">
        <f t="shared" si="33"/>
        <v>0.11836969231921339</v>
      </c>
      <c r="J315" s="4">
        <f t="shared" si="33"/>
        <v>1.6481367199082012E-2</v>
      </c>
      <c r="K315" s="4">
        <f t="shared" si="33"/>
        <v>2.9066311676574214E-2</v>
      </c>
      <c r="L315" s="4">
        <f t="shared" si="33"/>
        <v>7.4379117533623307E-2</v>
      </c>
      <c r="M315" s="4">
        <f t="shared" si="33"/>
        <v>2.19680860580347E-2</v>
      </c>
      <c r="N315" s="4">
        <f t="shared" si="33"/>
        <v>0.46961159984137241</v>
      </c>
      <c r="O315" s="4">
        <f t="shared" si="33"/>
        <v>6.7596671569578409E-2</v>
      </c>
      <c r="P315" s="4">
        <f t="shared" si="33"/>
        <v>0.17834573655659186</v>
      </c>
      <c r="Q315" s="4">
        <f t="shared" si="33"/>
        <v>7.7007738350029942E-2</v>
      </c>
      <c r="R315" s="4">
        <f t="shared" si="33"/>
        <v>5.2978048231516577E-2</v>
      </c>
      <c r="S315" s="4">
        <f t="shared" si="33"/>
        <v>2.5933838517495117E-2</v>
      </c>
    </row>
    <row r="316" spans="1:19" x14ac:dyDescent="0.2">
      <c r="A316">
        <v>308</v>
      </c>
      <c r="B316">
        <f t="shared" si="31"/>
        <v>-0.93000000000004168</v>
      </c>
      <c r="C316">
        <f t="shared" si="29"/>
        <v>160.55999999999966</v>
      </c>
      <c r="D316" s="8">
        <f>EXP(SUMPRODUCT(LN($F316:$S316),AlturaTRI!$C$24:$P$24)+SUMPRODUCT(LN(1-$F316:$S316),1-AlturaTRI!$C$24:$P$24))</f>
        <v>0.15654290882387756</v>
      </c>
      <c r="E316">
        <f t="shared" si="30"/>
        <v>0.11885827209227701</v>
      </c>
      <c r="F316" s="4">
        <f t="shared" si="34"/>
        <v>0.23181965282095782</v>
      </c>
      <c r="G316" s="4">
        <f t="shared" si="33"/>
        <v>8.0448186556998674E-2</v>
      </c>
      <c r="H316" s="4">
        <f t="shared" si="33"/>
        <v>4.5494399714931827E-2</v>
      </c>
      <c r="I316" s="4">
        <f t="shared" si="33"/>
        <v>0.11929726969095131</v>
      </c>
      <c r="J316" s="4">
        <f t="shared" si="33"/>
        <v>1.6798772294562291E-2</v>
      </c>
      <c r="K316" s="4">
        <f t="shared" si="33"/>
        <v>2.953015045115958E-2</v>
      </c>
      <c r="L316" s="4">
        <f t="shared" si="33"/>
        <v>7.6547916203389535E-2</v>
      </c>
      <c r="M316" s="4">
        <f t="shared" si="33"/>
        <v>2.2189496735903935E-2</v>
      </c>
      <c r="N316" s="4">
        <f t="shared" si="33"/>
        <v>0.47233141953393709</v>
      </c>
      <c r="O316" s="4">
        <f t="shared" si="33"/>
        <v>6.9292386636354522E-2</v>
      </c>
      <c r="P316" s="4">
        <f t="shared" si="33"/>
        <v>0.17998295186603663</v>
      </c>
      <c r="Q316" s="4">
        <f t="shared" si="33"/>
        <v>7.8483169858641441E-2</v>
      </c>
      <c r="R316" s="4">
        <f t="shared" si="33"/>
        <v>5.3781456400131641E-2</v>
      </c>
      <c r="S316" s="4">
        <f t="shared" si="33"/>
        <v>2.6547095378487179E-2</v>
      </c>
    </row>
    <row r="317" spans="1:19" x14ac:dyDescent="0.2">
      <c r="A317">
        <v>309</v>
      </c>
      <c r="B317">
        <f t="shared" si="31"/>
        <v>-0.92000000000004167</v>
      </c>
      <c r="C317">
        <f t="shared" si="29"/>
        <v>160.63999999999967</v>
      </c>
      <c r="D317" s="8">
        <f>EXP(SUMPRODUCT(LN($F317:$S317),AlturaTRI!$C$24:$P$24)+SUMPRODUCT(LN(1-$F317:$S317),1-AlturaTRI!$C$24:$P$24))</f>
        <v>0.15523444626721977</v>
      </c>
      <c r="E317">
        <f t="shared" si="30"/>
        <v>0.11996281172936567</v>
      </c>
      <c r="F317" s="4">
        <f t="shared" si="34"/>
        <v>0.23265557365979328</v>
      </c>
      <c r="G317" s="4">
        <f t="shared" si="33"/>
        <v>8.126902761947527E-2</v>
      </c>
      <c r="H317" s="4">
        <f t="shared" si="33"/>
        <v>4.6089201828550662E-2</v>
      </c>
      <c r="I317" s="4">
        <f t="shared" si="33"/>
        <v>0.12023112454745322</v>
      </c>
      <c r="J317" s="4">
        <f t="shared" si="33"/>
        <v>1.712218369372941E-2</v>
      </c>
      <c r="K317" s="4">
        <f t="shared" si="33"/>
        <v>3.0001162428168044E-2</v>
      </c>
      <c r="L317" s="4">
        <f t="shared" si="33"/>
        <v>7.8774572272789625E-2</v>
      </c>
      <c r="M317" s="4">
        <f t="shared" si="33"/>
        <v>2.2413087815777107E-2</v>
      </c>
      <c r="N317" s="4">
        <f t="shared" si="33"/>
        <v>0.47505288265710743</v>
      </c>
      <c r="O317" s="4">
        <f t="shared" si="33"/>
        <v>7.1027399604835464E-2</v>
      </c>
      <c r="P317" s="4">
        <f t="shared" si="33"/>
        <v>0.18163187442610929</v>
      </c>
      <c r="Q317" s="4">
        <f t="shared" ref="G317:S337" si="35">1/(1+EXP(-Q$2*($B317-Q$3)))</f>
        <v>7.998442024096622E-2</v>
      </c>
      <c r="R317" s="4">
        <f t="shared" si="35"/>
        <v>5.4596345801165819E-2</v>
      </c>
      <c r="S317" s="4">
        <f t="shared" si="35"/>
        <v>2.7174449342968171E-2</v>
      </c>
    </row>
    <row r="318" spans="1:19" x14ac:dyDescent="0.2">
      <c r="A318">
        <v>310</v>
      </c>
      <c r="B318">
        <f t="shared" si="31"/>
        <v>-0.91000000000004166</v>
      </c>
      <c r="C318">
        <f t="shared" si="29"/>
        <v>160.71999999999966</v>
      </c>
      <c r="D318" s="8">
        <f>EXP(SUMPRODUCT(LN($F318:$S318),AlturaTRI!$C$24:$P$24)+SUMPRODUCT(LN(1-$F318:$S318),1-AlturaTRI!$C$24:$P$24))</f>
        <v>0.15389532487599741</v>
      </c>
      <c r="E318">
        <f t="shared" si="30"/>
        <v>0.121065508601512</v>
      </c>
      <c r="F318" s="4">
        <f t="shared" si="34"/>
        <v>0.23349359255081514</v>
      </c>
      <c r="G318" s="4">
        <f t="shared" si="35"/>
        <v>8.2097496262621417E-2</v>
      </c>
      <c r="H318" s="4">
        <f t="shared" si="35"/>
        <v>4.6691400089576097E-2</v>
      </c>
      <c r="I318" s="4">
        <f t="shared" si="35"/>
        <v>0.12117128381724404</v>
      </c>
      <c r="J318" s="4">
        <f t="shared" si="35"/>
        <v>1.7451710919877319E-2</v>
      </c>
      <c r="K318" s="4">
        <f t="shared" si="35"/>
        <v>3.0479451191321116E-2</v>
      </c>
      <c r="L318" s="4">
        <f t="shared" si="35"/>
        <v>8.1060312718980065E-2</v>
      </c>
      <c r="M318" s="4">
        <f t="shared" si="35"/>
        <v>2.2638879734320865E-2</v>
      </c>
      <c r="N318" s="4">
        <f t="shared" si="35"/>
        <v>0.47777582841544308</v>
      </c>
      <c r="O318" s="4">
        <f t="shared" si="35"/>
        <v>7.2802457356079778E-2</v>
      </c>
      <c r="P318" s="4">
        <f t="shared" si="35"/>
        <v>0.18329252698162984</v>
      </c>
      <c r="Q318" s="4">
        <f t="shared" si="35"/>
        <v>8.1511846926804785E-2</v>
      </c>
      <c r="R318" s="4">
        <f t="shared" si="35"/>
        <v>5.5422859090529006E-2</v>
      </c>
      <c r="S318" s="4">
        <f t="shared" si="35"/>
        <v>2.7816205136669034E-2</v>
      </c>
    </row>
    <row r="319" spans="1:19" x14ac:dyDescent="0.2">
      <c r="A319">
        <v>311</v>
      </c>
      <c r="B319">
        <f t="shared" si="31"/>
        <v>-0.90000000000004166</v>
      </c>
      <c r="C319">
        <f t="shared" si="29"/>
        <v>160.79999999999967</v>
      </c>
      <c r="D319" s="8">
        <f>EXP(SUMPRODUCT(LN($F319:$S319),AlturaTRI!$C$24:$P$24)+SUMPRODUCT(LN(1-$F319:$S319),1-AlturaTRI!$C$24:$P$24))</f>
        <v>0.15252581767340034</v>
      </c>
      <c r="E319">
        <f t="shared" si="30"/>
        <v>0.12216612422814553</v>
      </c>
      <c r="F319" s="4">
        <f t="shared" si="34"/>
        <v>0.23433370815854368</v>
      </c>
      <c r="G319" s="4">
        <f t="shared" si="35"/>
        <v>8.2933648062738716E-2</v>
      </c>
      <c r="H319" s="4">
        <f t="shared" si="35"/>
        <v>4.7301076470323958E-2</v>
      </c>
      <c r="I319" s="4">
        <f t="shared" si="35"/>
        <v>0.12211777429560954</v>
      </c>
      <c r="J319" s="4">
        <f t="shared" si="35"/>
        <v>1.7787465332825398E-2</v>
      </c>
      <c r="K319" s="4">
        <f t="shared" si="35"/>
        <v>3.0965121584009141E-2</v>
      </c>
      <c r="L319" s="4">
        <f t="shared" si="35"/>
        <v>8.3406371881393673E-2</v>
      </c>
      <c r="M319" s="4">
        <f t="shared" si="35"/>
        <v>2.2866893098786249E-2</v>
      </c>
      <c r="N319" s="4">
        <f t="shared" si="35"/>
        <v>0.4805000956615002</v>
      </c>
      <c r="O319" s="4">
        <f t="shared" si="35"/>
        <v>7.4618312664355702E-2</v>
      </c>
      <c r="P319" s="4">
        <f t="shared" si="35"/>
        <v>0.18496493113808121</v>
      </c>
      <c r="Q319" s="4">
        <f t="shared" si="35"/>
        <v>8.3065808641224398E-2</v>
      </c>
      <c r="R319" s="4">
        <f t="shared" si="35"/>
        <v>5.626114004243573E-2</v>
      </c>
      <c r="S319" s="4">
        <f t="shared" si="35"/>
        <v>2.8472673149446837E-2</v>
      </c>
    </row>
    <row r="320" spans="1:19" x14ac:dyDescent="0.2">
      <c r="A320">
        <v>312</v>
      </c>
      <c r="B320">
        <f t="shared" si="31"/>
        <v>-0.89000000000004165</v>
      </c>
      <c r="C320">
        <f t="shared" si="29"/>
        <v>160.87999999999965</v>
      </c>
      <c r="D320" s="8">
        <f>EXP(SUMPRODUCT(LN($F320:$S320),AlturaTRI!$C$24:$P$24)+SUMPRODUCT(LN(1-$F320:$S320),1-AlturaTRI!$C$24:$P$24))</f>
        <v>0.15112622697797004</v>
      </c>
      <c r="E320">
        <f t="shared" si="30"/>
        <v>0.12326441857585971</v>
      </c>
      <c r="F320" s="4">
        <f t="shared" si="34"/>
        <v>0.23517591909460883</v>
      </c>
      <c r="G320" s="4">
        <f t="shared" si="35"/>
        <v>8.3777538685803121E-2</v>
      </c>
      <c r="H320" s="4">
        <f t="shared" si="35"/>
        <v>4.7918313588639475E-2</v>
      </c>
      <c r="I320" s="4">
        <f t="shared" si="35"/>
        <v>0.1230706226397783</v>
      </c>
      <c r="J320" s="4">
        <f t="shared" si="35"/>
        <v>1.8129560153411602E-2</v>
      </c>
      <c r="K320" s="4">
        <f t="shared" si="35"/>
        <v>3.1458279716850862E-2</v>
      </c>
      <c r="L320" s="4">
        <f t="shared" si="35"/>
        <v>8.5813990272071608E-2</v>
      </c>
      <c r="M320" s="4">
        <f t="shared" si="35"/>
        <v>2.3097148688001452E-2</v>
      </c>
      <c r="N320" s="4">
        <f t="shared" si="35"/>
        <v>0.48322552293384902</v>
      </c>
      <c r="O320" s="4">
        <f t="shared" si="35"/>
        <v>7.6475723781565738E-2</v>
      </c>
      <c r="P320" s="4">
        <f t="shared" si="35"/>
        <v>0.18664910734107926</v>
      </c>
      <c r="Q320" s="4">
        <f t="shared" si="35"/>
        <v>8.4646665249610356E-2</v>
      </c>
      <c r="R320" s="4">
        <f t="shared" si="35"/>
        <v>5.7111333536976346E-2</v>
      </c>
      <c r="S320" s="4">
        <f t="shared" si="35"/>
        <v>2.9144169495663015E-2</v>
      </c>
    </row>
    <row r="321" spans="1:19" x14ac:dyDescent="0.2">
      <c r="A321">
        <v>313</v>
      </c>
      <c r="B321">
        <f t="shared" si="31"/>
        <v>-0.88000000000004164</v>
      </c>
      <c r="C321">
        <f t="shared" si="29"/>
        <v>160.95999999999967</v>
      </c>
      <c r="D321" s="8">
        <f>EXP(SUMPRODUCT(LN($F321:$S321),AlturaTRI!$C$24:$P$24)+SUMPRODUCT(LN(1-$F321:$S321),1-AlturaTRI!$C$24:$P$24))</f>
        <v>0.14969688502331308</v>
      </c>
      <c r="E321">
        <f t="shared" si="30"/>
        <v>0.12436015014073709</v>
      </c>
      <c r="F321" s="4">
        <f t="shared" si="34"/>
        <v>0.2360202239175383</v>
      </c>
      <c r="G321" s="4">
        <f t="shared" si="35"/>
        <v>8.4629223880205606E-2</v>
      </c>
      <c r="H321" s="4">
        <f t="shared" si="35"/>
        <v>4.8543194705741581E-2</v>
      </c>
      <c r="I321" s="4">
        <f t="shared" si="35"/>
        <v>0.12402985536405234</v>
      </c>
      <c r="J321" s="4">
        <f t="shared" si="35"/>
        <v>1.8478110488053191E-2</v>
      </c>
      <c r="K321" s="4">
        <f t="shared" si="35"/>
        <v>3.1959032975013499E-2</v>
      </c>
      <c r="L321" s="4">
        <f t="shared" si="35"/>
        <v>8.8284413303101966E-2</v>
      </c>
      <c r="M321" s="4">
        <f t="shared" si="35"/>
        <v>2.3329667453360875E-2</v>
      </c>
      <c r="N321" s="4">
        <f t="shared" si="35"/>
        <v>0.48595194849524714</v>
      </c>
      <c r="O321" s="4">
        <f t="shared" si="35"/>
        <v>7.8375453992894695E-2</v>
      </c>
      <c r="P321" s="4">
        <f t="shared" si="35"/>
        <v>0.18834507485585847</v>
      </c>
      <c r="Q321" s="4">
        <f t="shared" si="35"/>
        <v>8.6254777595703866E-2</v>
      </c>
      <c r="R321" s="4">
        <f t="shared" si="35"/>
        <v>5.7973585546819723E-2</v>
      </c>
      <c r="S321" s="4">
        <f t="shared" si="35"/>
        <v>2.9831016072805503E-2</v>
      </c>
    </row>
    <row r="322" spans="1:19" x14ac:dyDescent="0.2">
      <c r="A322">
        <v>314</v>
      </c>
      <c r="B322">
        <f t="shared" si="31"/>
        <v>-0.87000000000004163</v>
      </c>
      <c r="C322">
        <f t="shared" si="29"/>
        <v>161.03999999999968</v>
      </c>
      <c r="D322" s="8">
        <f>EXP(SUMPRODUCT(LN($F322:$S322),AlturaTRI!$C$24:$P$24)+SUMPRODUCT(LN(1-$F322:$S322),1-AlturaTRI!$C$24:$P$24))</f>
        <v>0.14823815455147527</v>
      </c>
      <c r="E322">
        <f t="shared" si="30"/>
        <v>0.12545307603215755</v>
      </c>
      <c r="F322" s="4">
        <f t="shared" si="34"/>
        <v>0.23686662113254722</v>
      </c>
      <c r="G322" s="4">
        <f t="shared" si="35"/>
        <v>8.548875946932244E-2</v>
      </c>
      <c r="H322" s="4">
        <f t="shared" si="35"/>
        <v>4.9175803723814721E-2</v>
      </c>
      <c r="I322" s="4">
        <f t="shared" si="35"/>
        <v>0.12499549883488711</v>
      </c>
      <c r="J322" s="4">
        <f t="shared" si="35"/>
        <v>1.8833233353362743E-2</v>
      </c>
      <c r="K322" s="4">
        <f t="shared" si="35"/>
        <v>3.2467490025280293E-2</v>
      </c>
      <c r="L322" s="4">
        <f t="shared" si="35"/>
        <v>9.0818889928826183E-2</v>
      </c>
      <c r="M322" s="4">
        <f t="shared" si="35"/>
        <v>2.3564470519810178E-2</v>
      </c>
      <c r="N322" s="4">
        <f t="shared" si="35"/>
        <v>0.4886792103709548</v>
      </c>
      <c r="O322" s="4">
        <f t="shared" si="35"/>
        <v>8.0318271142797673E-2</v>
      </c>
      <c r="P322" s="4">
        <f t="shared" si="35"/>
        <v>0.19005285174678241</v>
      </c>
      <c r="Q322" s="4">
        <f t="shared" si="35"/>
        <v>8.7890507332496537E-2</v>
      </c>
      <c r="R322" s="4">
        <f t="shared" si="35"/>
        <v>5.8848043123024767E-2</v>
      </c>
      <c r="S322" s="4">
        <f t="shared" si="35"/>
        <v>3.053354061819295E-2</v>
      </c>
    </row>
    <row r="323" spans="1:19" x14ac:dyDescent="0.2">
      <c r="A323">
        <v>315</v>
      </c>
      <c r="B323">
        <f t="shared" si="31"/>
        <v>-0.86000000000004162</v>
      </c>
      <c r="C323">
        <f t="shared" si="29"/>
        <v>161.11999999999966</v>
      </c>
      <c r="D323" s="8">
        <f>EXP(SUMPRODUCT(LN($F323:$S323),AlturaTRI!$C$24:$P$24)+SUMPRODUCT(LN(1-$F323:$S323),1-AlturaTRI!$C$24:$P$24))</f>
        <v>0.14675042937680605</v>
      </c>
      <c r="E323">
        <f t="shared" si="30"/>
        <v>0.12654295205805219</v>
      </c>
      <c r="F323" s="4">
        <f t="shared" si="34"/>
        <v>0.23771510919132982</v>
      </c>
      <c r="G323" s="4">
        <f t="shared" si="35"/>
        <v>8.6356201343913086E-2</v>
      </c>
      <c r="H323" s="4">
        <f t="shared" si="35"/>
        <v>4.9816225183341202E-2</v>
      </c>
      <c r="I323" s="4">
        <f t="shared" si="35"/>
        <v>0.12596757926592164</v>
      </c>
      <c r="J323" s="4">
        <f t="shared" si="35"/>
        <v>1.9195047700806104E-2</v>
      </c>
      <c r="K323" s="4">
        <f t="shared" si="35"/>
        <v>3.2983760822852676E-2</v>
      </c>
      <c r="L323" s="4">
        <f t="shared" si="35"/>
        <v>9.3418671200596867E-2</v>
      </c>
      <c r="M323" s="4">
        <f t="shared" si="35"/>
        <v>2.3801579186827078E-2</v>
      </c>
      <c r="N323" s="4">
        <f t="shared" si="35"/>
        <v>0.49140714638716837</v>
      </c>
      <c r="O323" s="4">
        <f t="shared" si="35"/>
        <v>8.2304947130460201E-2</v>
      </c>
      <c r="P323" s="4">
        <f t="shared" si="35"/>
        <v>0.19177245485688815</v>
      </c>
      <c r="Q323" s="4">
        <f t="shared" si="35"/>
        <v>8.955421674585462E-2</v>
      </c>
      <c r="R323" s="4">
        <f t="shared" si="35"/>
        <v>5.9734854379936676E-2</v>
      </c>
      <c r="S323" s="4">
        <f t="shared" si="35"/>
        <v>3.1252076763591069E-2</v>
      </c>
    </row>
    <row r="324" spans="1:19" x14ac:dyDescent="0.2">
      <c r="A324">
        <v>316</v>
      </c>
      <c r="B324">
        <f t="shared" si="31"/>
        <v>-0.85000000000004161</v>
      </c>
      <c r="C324">
        <f t="shared" si="29"/>
        <v>161.19999999999968</v>
      </c>
      <c r="D324" s="8">
        <f>EXP(SUMPRODUCT(LN($F324:$S324),AlturaTRI!$C$24:$P$24)+SUMPRODUCT(LN(1-$F324:$S324),1-AlturaTRI!$C$24:$P$24))</f>
        <v>0.14523413491702483</v>
      </c>
      <c r="E324">
        <f t="shared" si="30"/>
        <v>0.12762953281156378</v>
      </c>
      <c r="F324" s="4">
        <f t="shared" si="34"/>
        <v>0.23856568649185306</v>
      </c>
      <c r="G324" s="4">
        <f t="shared" si="35"/>
        <v>8.7231605454344371E-2</v>
      </c>
      <c r="H324" s="4">
        <f t="shared" si="35"/>
        <v>5.0464544260167263E-2</v>
      </c>
      <c r="I324" s="4">
        <f t="shared" si="35"/>
        <v>0.12694612271295785</v>
      </c>
      <c r="J324" s="4">
        <f t="shared" si="35"/>
        <v>1.9563674441388117E-2</v>
      </c>
      <c r="K324" s="4">
        <f t="shared" si="35"/>
        <v>3.3507956617873258E-2</v>
      </c>
      <c r="L324" s="4">
        <f t="shared" si="35"/>
        <v>9.6085008732012686E-2</v>
      </c>
      <c r="M324" s="4">
        <f t="shared" si="35"/>
        <v>2.4041014929397603E-2</v>
      </c>
      <c r="N324" s="4">
        <f t="shared" si="35"/>
        <v>0.49413559420955533</v>
      </c>
      <c r="O324" s="4">
        <f t="shared" si="35"/>
        <v>8.4336257373880341E-2</v>
      </c>
      <c r="P324" s="4">
        <f t="shared" si="35"/>
        <v>0.19350389978747445</v>
      </c>
      <c r="Q324" s="4">
        <f t="shared" si="35"/>
        <v>9.1246268570753186E-2</v>
      </c>
      <c r="R324" s="4">
        <f t="shared" si="35"/>
        <v>6.0634168479145059E-2</v>
      </c>
      <c r="S324" s="4">
        <f t="shared" si="35"/>
        <v>3.198696408756433E-2</v>
      </c>
    </row>
    <row r="325" spans="1:19" x14ac:dyDescent="0.2">
      <c r="A325">
        <v>317</v>
      </c>
      <c r="B325">
        <f t="shared" si="31"/>
        <v>-0.8400000000000416</v>
      </c>
      <c r="C325">
        <f t="shared" si="29"/>
        <v>161.27999999999966</v>
      </c>
      <c r="D325" s="8">
        <f>EXP(SUMPRODUCT(LN($F325:$S325),AlturaTRI!$C$24:$P$24)+SUMPRODUCT(LN(1-$F325:$S325),1-AlturaTRI!$C$24:$P$24))</f>
        <v>0.14368972868808125</v>
      </c>
      <c r="E325">
        <f t="shared" si="30"/>
        <v>0.12871257175907508</v>
      </c>
      <c r="F325" s="4">
        <f t="shared" si="34"/>
        <v>0.23941835137815209</v>
      </c>
      <c r="G325" s="4">
        <f t="shared" si="35"/>
        <v>8.8115027802639398E-2</v>
      </c>
      <c r="H325" s="4">
        <f t="shared" si="35"/>
        <v>5.1120846762296009E-2</v>
      </c>
      <c r="I325" s="4">
        <f t="shared" si="35"/>
        <v>0.12793115506889061</v>
      </c>
      <c r="J325" s="4">
        <f t="shared" si="35"/>
        <v>1.9939236470351701E-2</v>
      </c>
      <c r="K325" s="4">
        <f t="shared" si="35"/>
        <v>3.4040189961655962E-2</v>
      </c>
      <c r="L325" s="4">
        <f t="shared" si="35"/>
        <v>9.8819153072722446E-2</v>
      </c>
      <c r="M325" s="4">
        <f t="shared" si="35"/>
        <v>2.4282799398987517E-2</v>
      </c>
      <c r="N325" s="4">
        <f t="shared" si="35"/>
        <v>0.49686439138187033</v>
      </c>
      <c r="O325" s="4">
        <f t="shared" si="35"/>
        <v>8.641298024174672E-2</v>
      </c>
      <c r="P325" s="4">
        <f t="shared" si="35"/>
        <v>0.19524720087774347</v>
      </c>
      <c r="Q325" s="4">
        <f t="shared" si="35"/>
        <v>9.2967025800003669E-2</v>
      </c>
      <c r="R325" s="4">
        <f t="shared" si="35"/>
        <v>6.1546135612479631E-2</v>
      </c>
      <c r="S325" s="4">
        <f t="shared" si="35"/>
        <v>3.2738548165378023E-2</v>
      </c>
    </row>
    <row r="326" spans="1:19" x14ac:dyDescent="0.2">
      <c r="A326">
        <v>318</v>
      </c>
      <c r="B326">
        <f t="shared" si="31"/>
        <v>-0.83000000000004159</v>
      </c>
      <c r="C326">
        <f t="shared" si="29"/>
        <v>161.35999999999967</v>
      </c>
      <c r="D326" s="8">
        <f>EXP(SUMPRODUCT(LN($F326:$S326),AlturaTRI!$C$24:$P$24)+SUMPRODUCT(LN(1-$F326:$S326),1-AlturaTRI!$C$24:$P$24))</f>
        <v>0.14211770075929764</v>
      </c>
      <c r="E326">
        <f t="shared" si="30"/>
        <v>0.12979182132956263</v>
      </c>
      <c r="F326" s="4">
        <f t="shared" si="34"/>
        <v>0.24027310214012787</v>
      </c>
      <c r="G326" s="4">
        <f t="shared" si="35"/>
        <v>8.9006524434349643E-2</v>
      </c>
      <c r="H326" s="4">
        <f t="shared" si="35"/>
        <v>5.1785219126400085E-2</v>
      </c>
      <c r="I326" s="4">
        <f t="shared" si="35"/>
        <v>0.12892270205858791</v>
      </c>
      <c r="J326" s="4">
        <f t="shared" si="35"/>
        <v>2.0321858691874872E-2</v>
      </c>
      <c r="K326" s="4">
        <f t="shared" si="35"/>
        <v>3.4580574712609009E-2</v>
      </c>
      <c r="L326" s="4">
        <f t="shared" si="35"/>
        <v>0.10162235198907929</v>
      </c>
      <c r="M326" s="4">
        <f t="shared" si="35"/>
        <v>2.4526954424508491E-2</v>
      </c>
      <c r="N326" s="4">
        <f t="shared" si="35"/>
        <v>0.49959337536463239</v>
      </c>
      <c r="O326" s="4">
        <f t="shared" si="35"/>
        <v>8.8535896452312385E-2</v>
      </c>
      <c r="P326" s="4">
        <f t="shared" si="35"/>
        <v>0.19700237118450614</v>
      </c>
      <c r="Q326" s="4">
        <f t="shared" si="35"/>
        <v>9.4716851485365905E-2</v>
      </c>
      <c r="R326" s="4">
        <f t="shared" si="35"/>
        <v>6.2470906984019609E-2</v>
      </c>
      <c r="S326" s="4">
        <f t="shared" si="35"/>
        <v>3.3507180616258486E-2</v>
      </c>
    </row>
    <row r="327" spans="1:19" x14ac:dyDescent="0.2">
      <c r="A327">
        <v>319</v>
      </c>
      <c r="B327">
        <f t="shared" si="31"/>
        <v>-0.82000000000004158</v>
      </c>
      <c r="C327">
        <f t="shared" si="29"/>
        <v>161.43999999999966</v>
      </c>
      <c r="D327" s="8">
        <f>EXP(SUMPRODUCT(LN($F327:$S327),AlturaTRI!$C$24:$P$24)+SUMPRODUCT(LN(1-$F327:$S327),1-AlturaTRI!$C$24:$P$24))</f>
        <v>0.14051857416517685</v>
      </c>
      <c r="E327">
        <f t="shared" si="30"/>
        <v>0.13086703300523442</v>
      </c>
      <c r="F327" s="4">
        <f t="shared" si="34"/>
        <v>0.24112993701334651</v>
      </c>
      <c r="G327" s="4">
        <f t="shared" si="35"/>
        <v>8.9906151430248535E-2</v>
      </c>
      <c r="H327" s="4">
        <f t="shared" si="35"/>
        <v>5.2457748414046733E-2</v>
      </c>
      <c r="I327" s="4">
        <f t="shared" si="35"/>
        <v>0.12992078923372252</v>
      </c>
      <c r="J327" s="4">
        <f t="shared" si="35"/>
        <v>2.0711668043749479E-2</v>
      </c>
      <c r="K327" s="4">
        <f t="shared" si="35"/>
        <v>3.5129226041836402E-2</v>
      </c>
      <c r="L327" s="4">
        <f t="shared" si="35"/>
        <v>0.1044958486501404</v>
      </c>
      <c r="M327" s="4">
        <f t="shared" si="35"/>
        <v>2.4773502013278968E-2</v>
      </c>
      <c r="N327" s="4">
        <f t="shared" si="35"/>
        <v>0.50232238357384495</v>
      </c>
      <c r="O327" s="4">
        <f t="shared" si="35"/>
        <v>9.0705788438498067E-2</v>
      </c>
      <c r="P327" s="4">
        <f t="shared" si="35"/>
        <v>0.19876942246196078</v>
      </c>
      <c r="Q327" s="4">
        <f t="shared" si="35"/>
        <v>9.6496108530940844E-2</v>
      </c>
      <c r="R327" s="4">
        <f t="shared" si="35"/>
        <v>6.3408634791092544E-2</v>
      </c>
      <c r="S327" s="4">
        <f t="shared" si="35"/>
        <v>3.4293219147810326E-2</v>
      </c>
    </row>
    <row r="328" spans="1:19" x14ac:dyDescent="0.2">
      <c r="A328">
        <v>320</v>
      </c>
      <c r="B328">
        <f t="shared" si="31"/>
        <v>-0.81000000000004158</v>
      </c>
      <c r="C328">
        <f t="shared" si="29"/>
        <v>161.51999999999967</v>
      </c>
      <c r="D328" s="8">
        <f>EXP(SUMPRODUCT(LN($F328:$S328),AlturaTRI!$C$24:$P$24)+SUMPRODUCT(LN(1-$F328:$S328),1-AlturaTRI!$C$24:$P$24))</f>
        <v>0.13889290527017131</v>
      </c>
      <c r="E328">
        <f t="shared" si="30"/>
        <v>0.13193795741340728</v>
      </c>
      <c r="F328" s="4">
        <f t="shared" si="34"/>
        <v>0.2419888541788407</v>
      </c>
      <c r="G328" s="4">
        <f t="shared" si="35"/>
        <v>9.0813964897845156E-2</v>
      </c>
      <c r="H328" s="4">
        <f t="shared" si="35"/>
        <v>5.3138522307628298E-2</v>
      </c>
      <c r="I328" s="4">
        <f t="shared" si="35"/>
        <v>0.13092544196755457</v>
      </c>
      <c r="J328" s="4">
        <f t="shared" si="35"/>
        <v>2.1108793522024605E-2</v>
      </c>
      <c r="K328" s="4">
        <f t="shared" si="35"/>
        <v>3.5686260438402298E-2</v>
      </c>
      <c r="L328" s="4">
        <f t="shared" si="35"/>
        <v>0.10744087971774859</v>
      </c>
      <c r="M328" s="4">
        <f t="shared" si="35"/>
        <v>2.5022464351979242E-2</v>
      </c>
      <c r="N328" s="4">
        <f t="shared" si="35"/>
        <v>0.50505125341973833</v>
      </c>
      <c r="O328" s="4">
        <f t="shared" si="35"/>
        <v>9.2923439678494466E-2</v>
      </c>
      <c r="P328" s="4">
        <f t="shared" si="35"/>
        <v>0.200548365141556</v>
      </c>
      <c r="Q328" s="4">
        <f t="shared" si="35"/>
        <v>9.8305159478748738E-2</v>
      </c>
      <c r="R328" s="4">
        <f t="shared" si="35"/>
        <v>6.4359472204238419E-2</v>
      </c>
      <c r="S328" s="4">
        <f t="shared" si="35"/>
        <v>3.5097027597382507E-2</v>
      </c>
    </row>
    <row r="329" spans="1:19" x14ac:dyDescent="0.2">
      <c r="A329">
        <v>321</v>
      </c>
      <c r="B329">
        <f t="shared" si="31"/>
        <v>-0.80000000000004157</v>
      </c>
      <c r="C329">
        <f t="shared" si="29"/>
        <v>161.59999999999968</v>
      </c>
      <c r="D329" s="8">
        <f>EXP(SUMPRODUCT(LN($F329:$S329),AlturaTRI!$C$24:$P$24)+SUMPRODUCT(LN(1-$F329:$S329),1-AlturaTRI!$C$24:$P$24))</f>
        <v>0.13724128408262762</v>
      </c>
      <c r="E329">
        <f t="shared" si="30"/>
        <v>0.13300434441957934</v>
      </c>
      <c r="F329" s="4">
        <f t="shared" si="34"/>
        <v>0.24284985176291329</v>
      </c>
      <c r="G329" s="4">
        <f t="shared" si="35"/>
        <v>9.1730020962716902E-2</v>
      </c>
      <c r="H329" s="4">
        <f t="shared" si="35"/>
        <v>5.3827629105990524E-2</v>
      </c>
      <c r="I329" s="4">
        <f t="shared" si="35"/>
        <v>0.13193668544966622</v>
      </c>
      <c r="J329" s="4">
        <f t="shared" si="35"/>
        <v>2.1513366205597184E-2</v>
      </c>
      <c r="K329" s="4">
        <f t="shared" si="35"/>
        <v>3.6251795714243362E-2</v>
      </c>
      <c r="L329" s="4">
        <f t="shared" si="35"/>
        <v>0.11045867333969882</v>
      </c>
      <c r="M329" s="4">
        <f t="shared" si="35"/>
        <v>2.527386380760038E-2</v>
      </c>
      <c r="N329" s="4">
        <f t="shared" si="35"/>
        <v>0.50777982234551444</v>
      </c>
      <c r="O329" s="4">
        <f t="shared" si="35"/>
        <v>9.5189633991176525E-2</v>
      </c>
      <c r="P329" s="4">
        <f t="shared" si="35"/>
        <v>0.20233920831194818</v>
      </c>
      <c r="Q329" s="4">
        <f t="shared" si="35"/>
        <v>0.10014436628640391</v>
      </c>
      <c r="R329" s="4">
        <f t="shared" si="35"/>
        <v>6.5323573346114522E-2</v>
      </c>
      <c r="S329" s="4">
        <f t="shared" si="35"/>
        <v>3.5918975970165454E-2</v>
      </c>
    </row>
    <row r="330" spans="1:19" x14ac:dyDescent="0.2">
      <c r="A330">
        <v>322</v>
      </c>
      <c r="B330">
        <f t="shared" si="31"/>
        <v>-0.79000000000004156</v>
      </c>
      <c r="C330">
        <f t="shared" ref="C330:C393" si="36">B330*$B$3+$B$2</f>
        <v>161.67999999999967</v>
      </c>
      <c r="D330" s="8">
        <f>EXP(SUMPRODUCT(LN($F330:$S330),AlturaTRI!$C$24:$P$24)+SUMPRODUCT(LN(1-$F330:$S330),1-AlturaTRI!$C$24:$P$24))</f>
        <v>0.1355643345140557</v>
      </c>
      <c r="E330">
        <f t="shared" ref="E330:E393" si="37">1/SQRT(2*PI())*EXP(-(B330^2)/2)/0.4*$B$6</f>
        <v>0.13406594322165097</v>
      </c>
      <c r="F330" s="4">
        <f t="shared" si="34"/>
        <v>0.24371292783694332</v>
      </c>
      <c r="G330" s="4">
        <f t="shared" si="35"/>
        <v>9.2654375759659527E-2</v>
      </c>
      <c r="H330" s="4">
        <f t="shared" si="35"/>
        <v>5.4525157719751839E-2</v>
      </c>
      <c r="I330" s="4">
        <f t="shared" si="35"/>
        <v>0.13295454468064802</v>
      </c>
      <c r="J330" s="4">
        <f t="shared" si="35"/>
        <v>2.1925519280730908E-2</v>
      </c>
      <c r="K330" s="4">
        <f t="shared" si="35"/>
        <v>3.6825951008713359E-2</v>
      </c>
      <c r="L330" s="4">
        <f t="shared" si="35"/>
        <v>0.11355044704529001</v>
      </c>
      <c r="M330" s="4">
        <f t="shared" si="35"/>
        <v>2.5527722928386863E-2</v>
      </c>
      <c r="N330" s="4">
        <f t="shared" si="35"/>
        <v>0.51050792786607568</v>
      </c>
      <c r="O330" s="4">
        <f t="shared" si="35"/>
        <v>9.7505154795690482E-2</v>
      </c>
      <c r="P330" s="4">
        <f t="shared" si="35"/>
        <v>0.20414195969906349</v>
      </c>
      <c r="Q330" s="4">
        <f t="shared" si="35"/>
        <v>0.10201409009680634</v>
      </c>
      <c r="R330" s="4">
        <f t="shared" si="35"/>
        <v>6.6301093269316491E-2</v>
      </c>
      <c r="S330" s="4">
        <f t="shared" si="35"/>
        <v>3.6759440473794057E-2</v>
      </c>
    </row>
    <row r="331" spans="1:19" x14ac:dyDescent="0.2">
      <c r="A331">
        <v>323</v>
      </c>
      <c r="B331">
        <f t="shared" ref="B331:B394" si="38">B330+0.01</f>
        <v>-0.78000000000004155</v>
      </c>
      <c r="C331">
        <f t="shared" si="36"/>
        <v>161.75999999999968</v>
      </c>
      <c r="D331" s="8">
        <f>EXP(SUMPRODUCT(LN($F331:$S331),AlturaTRI!$C$24:$P$24)+SUMPRODUCT(LN(1-$F331:$S331),1-AlturaTRI!$C$24:$P$24))</f>
        <v>0.13386271457981758</v>
      </c>
      <c r="E331">
        <f t="shared" si="37"/>
        <v>0.13512250244524748</v>
      </c>
      <c r="F331" s="4">
        <f t="shared" si="34"/>
        <v>0.2445780804171932</v>
      </c>
      <c r="G331" s="4">
        <f t="shared" si="35"/>
        <v>9.3587085423652974E-2</v>
      </c>
      <c r="H331" s="4">
        <f t="shared" si="35"/>
        <v>5.5231197666305215E-2</v>
      </c>
      <c r="I331" s="4">
        <f t="shared" si="35"/>
        <v>0.13397904446673842</v>
      </c>
      <c r="J331" s="4">
        <f t="shared" si="35"/>
        <v>2.2345388065484268E-2</v>
      </c>
      <c r="K331" s="4">
        <f t="shared" si="35"/>
        <v>3.7408846792743429E-2</v>
      </c>
      <c r="L331" s="4">
        <f t="shared" si="35"/>
        <v>0.11671740554288662</v>
      </c>
      <c r="M331" s="4">
        <f t="shared" si="35"/>
        <v>2.5784064444772357E-2</v>
      </c>
      <c r="N331" s="4">
        <f t="shared" si="35"/>
        <v>0.51323540760671726</v>
      </c>
      <c r="O331" s="4">
        <f t="shared" si="35"/>
        <v>9.9870784334628593E-2</v>
      </c>
      <c r="P331" s="4">
        <f t="shared" si="35"/>
        <v>0.20595662564627673</v>
      </c>
      <c r="Q331" s="4">
        <f t="shared" si="35"/>
        <v>0.10391469099977985</v>
      </c>
      <c r="R331" s="4">
        <f t="shared" si="35"/>
        <v>6.7292187933090747E-2</v>
      </c>
      <c r="S331" s="4">
        <f t="shared" si="35"/>
        <v>3.7618803549221834E-2</v>
      </c>
    </row>
    <row r="332" spans="1:19" x14ac:dyDescent="0.2">
      <c r="A332">
        <v>324</v>
      </c>
      <c r="B332">
        <f t="shared" si="38"/>
        <v>-0.77000000000004154</v>
      </c>
      <c r="C332">
        <f t="shared" si="36"/>
        <v>161.83999999999966</v>
      </c>
      <c r="D332" s="8">
        <f>EXP(SUMPRODUCT(LN($F332:$S332),AlturaTRI!$C$24:$P$24)+SUMPRODUCT(LN(1-$F332:$S332),1-AlturaTRI!$C$24:$P$24))</f>
        <v>0.13213711653729646</v>
      </c>
      <c r="E332">
        <f t="shared" si="37"/>
        <v>0.13617377024009414</v>
      </c>
      <c r="F332" s="4">
        <f t="shared" si="34"/>
        <v>0.24544530746461904</v>
      </c>
      <c r="G332" s="4">
        <f t="shared" si="35"/>
        <v>9.4528206080642205E-2</v>
      </c>
      <c r="H332" s="4">
        <f t="shared" si="35"/>
        <v>5.5945839064495642E-2</v>
      </c>
      <c r="I332" s="4">
        <f t="shared" si="35"/>
        <v>0.13501020941441658</v>
      </c>
      <c r="J332" s="4">
        <f t="shared" si="35"/>
        <v>2.2773110034027187E-2</v>
      </c>
      <c r="K332" s="4">
        <f t="shared" si="35"/>
        <v>3.8000604872601609E-2</v>
      </c>
      <c r="L332" s="4">
        <f t="shared" si="35"/>
        <v>0.11996073841947097</v>
      </c>
      <c r="M332" s="4">
        <f t="shared" si="35"/>
        <v>2.6042911270308611E-2</v>
      </c>
      <c r="N332" s="4">
        <f t="shared" si="35"/>
        <v>0.5159620993417634</v>
      </c>
      <c r="O332" s="4">
        <f t="shared" si="35"/>
        <v>0.10228730286026613</v>
      </c>
      <c r="P332" s="4">
        <f t="shared" si="35"/>
        <v>0.20778321109471629</v>
      </c>
      <c r="Q332" s="4">
        <f t="shared" si="35"/>
        <v>0.10584652778559436</v>
      </c>
      <c r="R332" s="4">
        <f t="shared" si="35"/>
        <v>6.8297014178913887E-2</v>
      </c>
      <c r="S332" s="4">
        <f t="shared" si="35"/>
        <v>3.8497453897623331E-2</v>
      </c>
    </row>
    <row r="333" spans="1:19" x14ac:dyDescent="0.2">
      <c r="A333">
        <v>325</v>
      </c>
      <c r="B333">
        <f t="shared" si="38"/>
        <v>-0.76000000000004153</v>
      </c>
      <c r="C333">
        <f t="shared" si="36"/>
        <v>161.91999999999967</v>
      </c>
      <c r="D333" s="8">
        <f>EXP(SUMPRODUCT(LN($F333:$S333),AlturaTRI!$C$24:$P$24)+SUMPRODUCT(LN(1-$F333:$S333),1-AlturaTRI!$C$24:$P$24))</f>
        <v>0.13038826695758432</v>
      </c>
      <c r="E333">
        <f t="shared" si="37"/>
        <v>0.1372194943773952</v>
      </c>
      <c r="F333" s="4">
        <f t="shared" si="34"/>
        <v>0.24631460688468249</v>
      </c>
      <c r="G333" s="4">
        <f t="shared" si="35"/>
        <v>9.5477793838131542E-2</v>
      </c>
      <c r="H333" s="4">
        <f t="shared" si="35"/>
        <v>5.6669172628965765E-2</v>
      </c>
      <c r="I333" s="4">
        <f t="shared" si="35"/>
        <v>0.13604806392494834</v>
      </c>
      <c r="J333" s="4">
        <f t="shared" si="35"/>
        <v>2.3208824840825128E-2</v>
      </c>
      <c r="K333" s="4">
        <f t="shared" si="35"/>
        <v>3.8601348393234668E-2</v>
      </c>
      <c r="L333" s="4">
        <f t="shared" si="35"/>
        <v>0.12328161774255109</v>
      </c>
      <c r="M333" s="4">
        <f t="shared" si="35"/>
        <v>2.6304286502586822E-2</v>
      </c>
      <c r="N333" s="4">
        <f t="shared" si="35"/>
        <v>0.51868784103312815</v>
      </c>
      <c r="O333" s="4">
        <f t="shared" si="35"/>
        <v>0.10475548778340295</v>
      </c>
      <c r="P333" s="4">
        <f t="shared" si="35"/>
        <v>0.20962171956370773</v>
      </c>
      <c r="Q333" s="4">
        <f t="shared" si="35"/>
        <v>0.10780995769032305</v>
      </c>
      <c r="R333" s="4">
        <f t="shared" si="35"/>
        <v>6.9315729704914175E-2</v>
      </c>
      <c r="S333" s="4">
        <f t="shared" si="35"/>
        <v>3.9395786503072697E-2</v>
      </c>
    </row>
    <row r="334" spans="1:19" x14ac:dyDescent="0.2">
      <c r="A334">
        <v>326</v>
      </c>
      <c r="B334">
        <f t="shared" si="38"/>
        <v>-0.75000000000004152</v>
      </c>
      <c r="C334">
        <f t="shared" si="36"/>
        <v>161.99999999999966</v>
      </c>
      <c r="D334" s="8">
        <f>EXP(SUMPRODUCT(LN($F334:$S334),AlturaTRI!$C$24:$P$24)+SUMPRODUCT(LN(1-$F334:$S334),1-AlturaTRI!$C$24:$P$24))</f>
        <v>0.12861692672673231</v>
      </c>
      <c r="E334">
        <f t="shared" si="37"/>
        <v>0.13825942234816443</v>
      </c>
      <c r="F334" s="4">
        <f t="shared" si="34"/>
        <v>0.24718597652716523</v>
      </c>
      <c r="G334" s="4">
        <f t="shared" si="35"/>
        <v>9.6435904775591483E-2</v>
      </c>
      <c r="H334" s="4">
        <f t="shared" si="35"/>
        <v>5.7401289664161359E-2</v>
      </c>
      <c r="I334" s="4">
        <f t="shared" si="35"/>
        <v>0.13709263218888654</v>
      </c>
      <c r="J334" s="4">
        <f t="shared" si="35"/>
        <v>2.3652674344668473E-2</v>
      </c>
      <c r="K334" s="4">
        <f t="shared" si="35"/>
        <v>3.9211201841174881E-2</v>
      </c>
      <c r="L334" s="4">
        <f t="shared" si="35"/>
        <v>0.12668119556520741</v>
      </c>
      <c r="M334" s="4">
        <f t="shared" si="35"/>
        <v>2.6568213424151197E-2</v>
      </c>
      <c r="N334" s="4">
        <f t="shared" si="35"/>
        <v>0.52141247086878151</v>
      </c>
      <c r="O334" s="4">
        <f t="shared" si="35"/>
        <v>0.10727611278442306</v>
      </c>
      <c r="P334" s="4">
        <f t="shared" si="35"/>
        <v>0.2114721531313668</v>
      </c>
      <c r="Q334" s="4">
        <f t="shared" si="35"/>
        <v>0.1098053361329928</v>
      </c>
      <c r="R334" s="4">
        <f t="shared" si="35"/>
        <v>7.0348493039110338E-2</v>
      </c>
      <c r="S334" s="4">
        <f t="shared" si="35"/>
        <v>4.0314202650737166E-2</v>
      </c>
    </row>
    <row r="335" spans="1:19" x14ac:dyDescent="0.2">
      <c r="A335">
        <v>327</v>
      </c>
      <c r="B335">
        <f t="shared" si="38"/>
        <v>-0.74000000000004151</v>
      </c>
      <c r="C335">
        <f t="shared" si="36"/>
        <v>162.07999999999967</v>
      </c>
      <c r="D335" s="8">
        <f>EXP(SUMPRODUCT(LN($F335:$S335),AlturaTRI!$C$24:$P$24)+SUMPRODUCT(LN(1-$F335:$S335),1-AlturaTRI!$C$24:$P$24))</f>
        <v>0.12682389097262498</v>
      </c>
      <c r="E335">
        <f t="shared" si="37"/>
        <v>0.13929330146245716</v>
      </c>
      <c r="F335" s="4">
        <f t="shared" si="34"/>
        <v>0.24805941418598554</v>
      </c>
      <c r="G335" s="4">
        <f t="shared" si="35"/>
        <v>9.7402594934676553E-2</v>
      </c>
      <c r="H335" s="4">
        <f t="shared" si="35"/>
        <v>5.8142282057989159E-2</v>
      </c>
      <c r="I335" s="4">
        <f t="shared" si="35"/>
        <v>0.13814393818052673</v>
      </c>
      <c r="J335" s="4">
        <f t="shared" si="35"/>
        <v>2.4104802632523938E-2</v>
      </c>
      <c r="K335" s="4">
        <f t="shared" si="35"/>
        <v>3.9830291046993579E-2</v>
      </c>
      <c r="L335" s="4">
        <f t="shared" si="35"/>
        <v>0.13016060133550833</v>
      </c>
      <c r="M335" s="4">
        <f t="shared" si="35"/>
        <v>2.6834715503404494E-2</v>
      </c>
      <c r="N335" s="4">
        <f t="shared" si="35"/>
        <v>0.52413582730110175</v>
      </c>
      <c r="O335" s="4">
        <f t="shared" si="35"/>
        <v>0.10984994688626742</v>
      </c>
      <c r="P335" s="4">
        <f t="shared" si="35"/>
        <v>0.21333451241535289</v>
      </c>
      <c r="Q335" s="4">
        <f t="shared" si="35"/>
        <v>0.11183301644450173</v>
      </c>
      <c r="R335" s="4">
        <f t="shared" si="35"/>
        <v>7.1395463511442672E-2</v>
      </c>
      <c r="S335" s="4">
        <f t="shared" si="35"/>
        <v>4.1253109940315558E-2</v>
      </c>
    </row>
    <row r="336" spans="1:19" x14ac:dyDescent="0.2">
      <c r="A336">
        <v>328</v>
      </c>
      <c r="B336">
        <f t="shared" si="38"/>
        <v>-0.7300000000000415</v>
      </c>
      <c r="C336">
        <f t="shared" si="36"/>
        <v>162.15999999999966</v>
      </c>
      <c r="D336" s="8">
        <f>EXP(SUMPRODUCT(LN($F336:$S336),AlturaTRI!$C$24:$P$24)+SUMPRODUCT(LN(1-$F336:$S336),1-AlturaTRI!$C$24:$P$24))</f>
        <v>0.12500998891358686</v>
      </c>
      <c r="E336">
        <f t="shared" si="37"/>
        <v>0.14032087894944975</v>
      </c>
      <c r="F336" s="4">
        <f t="shared" si="34"/>
        <v>0.24893491759901665</v>
      </c>
      <c r="G336" s="4">
        <f t="shared" si="35"/>
        <v>9.8377920309253394E-2</v>
      </c>
      <c r="H336" s="4">
        <f t="shared" si="35"/>
        <v>5.8892242275119216E-2</v>
      </c>
      <c r="I336" s="4">
        <f t="shared" si="35"/>
        <v>0.13920200565231752</v>
      </c>
      <c r="J336" s="4">
        <f t="shared" si="35"/>
        <v>2.4565356043184043E-2</v>
      </c>
      <c r="K336" s="4">
        <f t="shared" si="35"/>
        <v>4.045874318728368E-2</v>
      </c>
      <c r="L336" s="4">
        <f t="shared" si="35"/>
        <v>0.13372093921200509</v>
      </c>
      <c r="M336" s="4">
        <f t="shared" si="35"/>
        <v>2.7103816395505118E-2</v>
      </c>
      <c r="N336" s="4">
        <f t="shared" si="35"/>
        <v>0.52685774908509331</v>
      </c>
      <c r="O336" s="4">
        <f t="shared" si="35"/>
        <v>0.11247775348910059</v>
      </c>
      <c r="P336" s="4">
        <f t="shared" si="35"/>
        <v>0.21520879655379543</v>
      </c>
      <c r="Q336" s="4">
        <f t="shared" si="35"/>
        <v>0.11389334958828665</v>
      </c>
      <c r="R336" s="4">
        <f t="shared" si="35"/>
        <v>7.2456801224572362E-2</v>
      </c>
      <c r="S336" s="4">
        <f t="shared" si="35"/>
        <v>4.2212922294442116E-2</v>
      </c>
    </row>
    <row r="337" spans="1:19" x14ac:dyDescent="0.2">
      <c r="A337">
        <v>329</v>
      </c>
      <c r="B337">
        <f t="shared" si="38"/>
        <v>-0.7200000000000415</v>
      </c>
      <c r="C337">
        <f t="shared" si="36"/>
        <v>162.23999999999967</v>
      </c>
      <c r="D337" s="8">
        <f>EXP(SUMPRODUCT(LN($F337:$S337),AlturaTRI!$C$24:$P$24)+SUMPRODUCT(LN(1-$F337:$S337),1-AlturaTRI!$C$24:$P$24))</f>
        <v>0.12317608362489994</v>
      </c>
      <c r="E337">
        <f t="shared" si="37"/>
        <v>0.14134190205831293</v>
      </c>
      <c r="F337" s="4">
        <f t="shared" si="34"/>
        <v>0.24981248444790846</v>
      </c>
      <c r="G337" s="4">
        <f t="shared" si="35"/>
        <v>9.9361936835238265E-2</v>
      </c>
      <c r="H337" s="4">
        <f t="shared" si="35"/>
        <v>5.9651263349923801E-2</v>
      </c>
      <c r="I337" s="4">
        <f t="shared" si="35"/>
        <v>0.14026685812922757</v>
      </c>
      <c r="J337" s="4">
        <f t="shared" si="35"/>
        <v>2.503448319068928E-2</v>
      </c>
      <c r="K337" s="4">
        <f t="shared" si="35"/>
        <v>4.1096686786152234E-2</v>
      </c>
      <c r="L337" s="4">
        <f t="shared" ref="G337:S356" si="39">1/(1+EXP(-L$2*($B337-L$3)))</f>
        <v>0.13736328528752478</v>
      </c>
      <c r="M337" s="4">
        <f t="shared" si="39"/>
        <v>2.7375539943255214E-2</v>
      </c>
      <c r="N337" s="4">
        <f t="shared" si="39"/>
        <v>0.52957807531645273</v>
      </c>
      <c r="O337" s="4">
        <f t="shared" si="39"/>
        <v>0.11516028936654719</v>
      </c>
      <c r="P337" s="4">
        <f t="shared" si="39"/>
        <v>0.2170950031864039</v>
      </c>
      <c r="Q337" s="4">
        <f t="shared" si="39"/>
        <v>0.11598668387273914</v>
      </c>
      <c r="R337" s="4">
        <f t="shared" si="39"/>
        <v>7.3532667023423814E-2</v>
      </c>
      <c r="S337" s="4">
        <f t="shared" si="39"/>
        <v>4.3194059961767318E-2</v>
      </c>
    </row>
    <row r="338" spans="1:19" x14ac:dyDescent="0.2">
      <c r="A338">
        <v>330</v>
      </c>
      <c r="B338">
        <f t="shared" si="38"/>
        <v>-0.71000000000004149</v>
      </c>
      <c r="C338">
        <f t="shared" si="36"/>
        <v>162.31999999999968</v>
      </c>
      <c r="D338" s="8">
        <f>EXP(SUMPRODUCT(LN($F338:$S338),AlturaTRI!$C$24:$P$24)+SUMPRODUCT(LN(1-$F338:$S338),1-AlturaTRI!$C$24:$P$24))</f>
        <v>0.12132307171950417</v>
      </c>
      <c r="E338">
        <f t="shared" si="37"/>
        <v>0.14235611815982463</v>
      </c>
      <c r="F338" s="4">
        <f t="shared" si="34"/>
        <v>0.25069211235791061</v>
      </c>
      <c r="G338" s="4">
        <f t="shared" si="39"/>
        <v>0.10035470038024258</v>
      </c>
      <c r="H338" s="4">
        <f t="shared" si="39"/>
        <v>6.0419438879044975E-2</v>
      </c>
      <c r="I338" s="4">
        <f t="shared" si="39"/>
        <v>0.14133851890306862</v>
      </c>
      <c r="J338" s="4">
        <f t="shared" si="39"/>
        <v>2.5512334987496939E-2</v>
      </c>
      <c r="K338" s="4">
        <f t="shared" si="39"/>
        <v>4.1744251716203926E-2</v>
      </c>
      <c r="L338" s="4">
        <f t="shared" si="39"/>
        <v>0.14108868472402392</v>
      </c>
      <c r="M338" s="4">
        <f t="shared" si="39"/>
        <v>2.7649910177979596E-2</v>
      </c>
      <c r="N338" s="4">
        <f t="shared" si="39"/>
        <v>0.53229664546946243</v>
      </c>
      <c r="O338" s="4">
        <f t="shared" si="39"/>
        <v>0.1178983036234743</v>
      </c>
      <c r="P338" s="4">
        <f t="shared" si="39"/>
        <v>0.21899312843577451</v>
      </c>
      <c r="Q338" s="4">
        <f t="shared" si="39"/>
        <v>0.11811336465538172</v>
      </c>
      <c r="R338" s="4">
        <f t="shared" si="39"/>
        <v>7.4623222463445507E-2</v>
      </c>
      <c r="S338" s="4">
        <f t="shared" si="39"/>
        <v>4.4196949514417425E-2</v>
      </c>
    </row>
    <row r="339" spans="1:19" x14ac:dyDescent="0.2">
      <c r="A339">
        <v>331</v>
      </c>
      <c r="B339">
        <f t="shared" si="38"/>
        <v>-0.70000000000004148</v>
      </c>
      <c r="C339">
        <f t="shared" si="36"/>
        <v>162.39999999999966</v>
      </c>
      <c r="D339" s="8">
        <f>EXP(SUMPRODUCT(LN($F339:$S339),AlturaTRI!$C$24:$P$24)+SUMPRODUCT(LN(1-$F339:$S339),1-AlturaTRI!$C$24:$P$24))</f>
        <v>0.11945188293928048</v>
      </c>
      <c r="E339">
        <f t="shared" si="37"/>
        <v>0.14336327484866598</v>
      </c>
      <c r="F339" s="4">
        <f t="shared" si="34"/>
        <v>0.25157379889769838</v>
      </c>
      <c r="G339" s="4">
        <f t="shared" si="39"/>
        <v>0.10135626673302575</v>
      </c>
      <c r="H339" s="4">
        <f t="shared" si="39"/>
        <v>6.1196863013582486E-2</v>
      </c>
      <c r="I339" s="4">
        <f t="shared" si="39"/>
        <v>0.14241701102677659</v>
      </c>
      <c r="J339" s="4">
        <f t="shared" si="39"/>
        <v>2.599906466736918E-2</v>
      </c>
      <c r="K339" s="4">
        <f t="shared" si="39"/>
        <v>4.240156919899616E-2</v>
      </c>
      <c r="L339" s="4">
        <f t="shared" si="39"/>
        <v>0.14489814880183252</v>
      </c>
      <c r="M339" s="4">
        <f t="shared" si="39"/>
        <v>2.7926951320395108E-2</v>
      </c>
      <c r="N339" s="4">
        <f t="shared" si="39"/>
        <v>0.53501329943469411</v>
      </c>
      <c r="O339" s="4">
        <f t="shared" si="39"/>
        <v>0.12069253661540601</v>
      </c>
      <c r="P339" s="4">
        <f t="shared" si="39"/>
        <v>0.22090316688890396</v>
      </c>
      <c r="Q339" s="4">
        <f t="shared" si="39"/>
        <v>0.12027373403882996</v>
      </c>
      <c r="R339" s="4">
        <f t="shared" si="39"/>
        <v>7.5728629777565379E-2</v>
      </c>
      <c r="S339" s="4">
        <f t="shared" si="39"/>
        <v>4.5222023839525928E-2</v>
      </c>
    </row>
    <row r="340" spans="1:19" x14ac:dyDescent="0.2">
      <c r="A340">
        <v>332</v>
      </c>
      <c r="B340">
        <f t="shared" si="38"/>
        <v>-0.69000000000004147</v>
      </c>
      <c r="C340">
        <f t="shared" si="36"/>
        <v>162.47999999999968</v>
      </c>
      <c r="D340" s="8">
        <f>EXP(SUMPRODUCT(LN($F340:$S340),AlturaTRI!$C$24:$P$24)+SUMPRODUCT(LN(1-$F340:$S340),1-AlturaTRI!$C$24:$P$24))</f>
        <v>0.11756347965346688</v>
      </c>
      <c r="E340">
        <f t="shared" si="37"/>
        <v>0.14436312004634422</v>
      </c>
      <c r="F340" s="4">
        <f t="shared" si="34"/>
        <v>0.25245754157920069</v>
      </c>
      <c r="G340" s="4">
        <f t="shared" si="39"/>
        <v>0.10236669159275495</v>
      </c>
      <c r="H340" s="4">
        <f t="shared" si="39"/>
        <v>6.1983630450894167E-2</v>
      </c>
      <c r="I340" s="4">
        <f t="shared" si="39"/>
        <v>0.14350235730865035</v>
      </c>
      <c r="J340" s="4">
        <f t="shared" si="39"/>
        <v>2.6494827807952027E-2</v>
      </c>
      <c r="K340" s="4">
        <f t="shared" si="39"/>
        <v>4.3068771804945762E-2</v>
      </c>
      <c r="L340" s="4">
        <f t="shared" si="39"/>
        <v>0.14879265188722071</v>
      </c>
      <c r="M340" s="4">
        <f t="shared" si="39"/>
        <v>2.8206687781469859E-2</v>
      </c>
      <c r="N340" s="4">
        <f t="shared" si="39"/>
        <v>0.53772787755650353</v>
      </c>
      <c r="O340" s="4">
        <f t="shared" si="39"/>
        <v>0.12354371882977205</v>
      </c>
      <c r="P340" s="4">
        <f t="shared" si="39"/>
        <v>0.22282511157892432</v>
      </c>
      <c r="Q340" s="4">
        <f t="shared" si="39"/>
        <v>0.1224681305585834</v>
      </c>
      <c r="R340" s="4">
        <f t="shared" si="39"/>
        <v>7.6849051841815993E-2</v>
      </c>
      <c r="S340" s="4">
        <f t="shared" si="39"/>
        <v>4.6269722124519928E-2</v>
      </c>
    </row>
    <row r="341" spans="1:19" x14ac:dyDescent="0.2">
      <c r="A341">
        <v>333</v>
      </c>
      <c r="B341">
        <f t="shared" si="38"/>
        <v>-0.68000000000004146</v>
      </c>
      <c r="C341">
        <f t="shared" si="36"/>
        <v>162.55999999999966</v>
      </c>
      <c r="D341" s="8">
        <f>EXP(SUMPRODUCT(LN($F341:$S341),AlturaTRI!$C$24:$P$24)+SUMPRODUCT(LN(1-$F341:$S341),1-AlturaTRI!$C$24:$P$24))</f>
        <v>0.11565885626094416</v>
      </c>
      <c r="E341">
        <f t="shared" si="37"/>
        <v>0.14535540210468501</v>
      </c>
      <c r="F341" s="4">
        <f t="shared" si="34"/>
        <v>0.25334333785743107</v>
      </c>
      <c r="G341" s="4">
        <f t="shared" si="39"/>
        <v>0.10338603055807002</v>
      </c>
      <c r="H341" s="4">
        <f t="shared" si="39"/>
        <v>6.2779836426000712E-2</v>
      </c>
      <c r="I341" s="4">
        <f t="shared" si="39"/>
        <v>0.14459458030654943</v>
      </c>
      <c r="J341" s="4">
        <f t="shared" si="39"/>
        <v>2.6999782353015683E-2</v>
      </c>
      <c r="K341" s="4">
        <f t="shared" si="39"/>
        <v>4.3745993452666707E-2</v>
      </c>
      <c r="L341" s="4">
        <f t="shared" si="39"/>
        <v>0.15277312832284451</v>
      </c>
      <c r="M341" s="4">
        <f t="shared" si="39"/>
        <v>2.8489144163272164E-2</v>
      </c>
      <c r="N341" s="4">
        <f t="shared" si="39"/>
        <v>0.54044022067029585</v>
      </c>
      <c r="O341" s="4">
        <f t="shared" si="39"/>
        <v>0.12645256972931704</v>
      </c>
      <c r="P341" s="4">
        <f t="shared" si="39"/>
        <v>0.22475895396706913</v>
      </c>
      <c r="Q341" s="4">
        <f t="shared" si="39"/>
        <v>0.12469688886270201</v>
      </c>
      <c r="R341" s="4">
        <f t="shared" si="39"/>
        <v>7.7984652139605842E-2</v>
      </c>
      <c r="S341" s="4">
        <f t="shared" si="39"/>
        <v>4.7340489835836171E-2</v>
      </c>
    </row>
    <row r="342" spans="1:19" x14ac:dyDescent="0.2">
      <c r="A342">
        <v>334</v>
      </c>
      <c r="B342">
        <f t="shared" si="38"/>
        <v>-0.67000000000004145</v>
      </c>
      <c r="C342">
        <f t="shared" si="36"/>
        <v>162.63999999999967</v>
      </c>
      <c r="D342" s="8">
        <f>EXP(SUMPRODUCT(LN($F342:$S342),AlturaTRI!$C$24:$P$24)+SUMPRODUCT(LN(1-$F342:$S342),1-AlturaTRI!$C$24:$P$24))</f>
        <v>0.1137390384933465</v>
      </c>
      <c r="E342">
        <f t="shared" si="37"/>
        <v>0.14633986990983572</v>
      </c>
      <c r="F342" s="4">
        <f t="shared" si="34"/>
        <v>0.25423118513032034</v>
      </c>
      <c r="G342" s="4">
        <f t="shared" si="39"/>
        <v>0.10441433911595437</v>
      </c>
      <c r="H342" s="4">
        <f t="shared" si="39"/>
        <v>6.3585576702586563E-2</v>
      </c>
      <c r="I342" s="4">
        <f t="shared" si="39"/>
        <v>0.14569370232205103</v>
      </c>
      <c r="J342" s="4">
        <f t="shared" si="39"/>
        <v>2.7514088634325515E-2</v>
      </c>
      <c r="K342" s="4">
        <f t="shared" si="39"/>
        <v>4.4433369407718512E-2</v>
      </c>
      <c r="L342" s="4">
        <f t="shared" si="39"/>
        <v>0.15684046924627967</v>
      </c>
      <c r="M342" s="4">
        <f t="shared" si="39"/>
        <v>2.8774345259808425E-2</v>
      </c>
      <c r="N342" s="4">
        <f t="shared" si="39"/>
        <v>0.54315017013954625</v>
      </c>
      <c r="O342" s="4">
        <f t="shared" si="39"/>
        <v>0.12941979655812863</v>
      </c>
      <c r="P342" s="4">
        <f t="shared" si="39"/>
        <v>0.22670468392488452</v>
      </c>
      <c r="Q342" s="4">
        <f t="shared" si="39"/>
        <v>0.12696033938344481</v>
      </c>
      <c r="R342" s="4">
        <f t="shared" si="39"/>
        <v>7.913559472461261E-2</v>
      </c>
      <c r="S342" s="4">
        <f t="shared" si="39"/>
        <v>4.8434778690731109E-2</v>
      </c>
    </row>
    <row r="343" spans="1:19" x14ac:dyDescent="0.2">
      <c r="A343">
        <v>335</v>
      </c>
      <c r="B343">
        <f t="shared" si="38"/>
        <v>-0.66000000000004144</v>
      </c>
      <c r="C343">
        <f t="shared" si="36"/>
        <v>162.71999999999966</v>
      </c>
      <c r="D343" s="8">
        <f>EXP(SUMPRODUCT(LN($F343:$S343),AlturaTRI!$C$24:$P$24)+SUMPRODUCT(LN(1-$F343:$S343),1-AlturaTRI!$C$24:$P$24))</f>
        <v>0.11180508261620133</v>
      </c>
      <c r="E343">
        <f t="shared" si="37"/>
        <v>0.14731627298672073</v>
      </c>
      <c r="F343" s="4">
        <f t="shared" si="34"/>
        <v>0.25512108073855244</v>
      </c>
      <c r="G343" s="4">
        <f t="shared" si="39"/>
        <v>0.1054516726304096</v>
      </c>
      <c r="H343" s="4">
        <f t="shared" si="39"/>
        <v>6.4400947563588384E-2</v>
      </c>
      <c r="I343" s="4">
        <f t="shared" si="39"/>
        <v>0.14679974539456783</v>
      </c>
      <c r="J343" s="4">
        <f t="shared" si="39"/>
        <v>2.8037909393111855E-2</v>
      </c>
      <c r="K343" s="4">
        <f t="shared" si="39"/>
        <v>4.513103628074381E-2</v>
      </c>
      <c r="L343" s="4">
        <f t="shared" si="39"/>
        <v>0.16099551934252787</v>
      </c>
      <c r="M343" s="4">
        <f t="shared" si="39"/>
        <v>2.9062316057849997E-2</v>
      </c>
      <c r="N343" s="4">
        <f t="shared" si="39"/>
        <v>0.54585756789255602</v>
      </c>
      <c r="O343" s="4">
        <f t="shared" si="39"/>
        <v>0.13244609311088235</v>
      </c>
      <c r="P343" s="4">
        <f t="shared" si="39"/>
        <v>0.22866228971669769</v>
      </c>
      <c r="Q343" s="4">
        <f t="shared" si="39"/>
        <v>0.12925880800096229</v>
      </c>
      <c r="R343" s="4">
        <f t="shared" si="39"/>
        <v>8.0302044182275226E-2</v>
      </c>
      <c r="S343" s="4">
        <f t="shared" si="39"/>
        <v>4.9553046621841686E-2</v>
      </c>
    </row>
    <row r="344" spans="1:19" x14ac:dyDescent="0.2">
      <c r="A344">
        <v>336</v>
      </c>
      <c r="B344">
        <f t="shared" si="38"/>
        <v>-0.65000000000004143</v>
      </c>
      <c r="C344">
        <f t="shared" si="36"/>
        <v>162.79999999999967</v>
      </c>
      <c r="D344" s="8">
        <f>EXP(SUMPRODUCT(LN($F344:$S344),AlturaTRI!$C$24:$P$24)+SUMPRODUCT(LN(1-$F344:$S344),1-AlturaTRI!$C$24:$P$24))</f>
        <v>0.10985807452559086</v>
      </c>
      <c r="E344">
        <f t="shared" si="37"/>
        <v>0.14828436160388903</v>
      </c>
      <c r="F344" s="4">
        <f t="shared" si="34"/>
        <v>0.2560130219654021</v>
      </c>
      <c r="G344" s="4">
        <f t="shared" si="39"/>
        <v>0.10649808633093481</v>
      </c>
      <c r="H344" s="4">
        <f t="shared" si="39"/>
        <v>6.5226045801363555E-2</v>
      </c>
      <c r="I344" s="4">
        <f t="shared" si="39"/>
        <v>0.14791273129542667</v>
      </c>
      <c r="J344" s="4">
        <f t="shared" si="39"/>
        <v>2.8571409801105372E-2</v>
      </c>
      <c r="K344" s="4">
        <f t="shared" si="39"/>
        <v>4.583913202497341E-2</v>
      </c>
      <c r="L344" s="4">
        <f t="shared" si="39"/>
        <v>0.16523907353707376</v>
      </c>
      <c r="M344" s="4">
        <f t="shared" si="39"/>
        <v>2.935308173774832E-2</v>
      </c>
      <c r="N344" s="4">
        <f t="shared" si="39"/>
        <v>0.5485622564589252</v>
      </c>
      <c r="O344" s="4">
        <f t="shared" si="39"/>
        <v>0.13553213846604814</v>
      </c>
      <c r="P344" s="4">
        <f t="shared" si="39"/>
        <v>0.23063175798235366</v>
      </c>
      <c r="Q344" s="4">
        <f t="shared" si="39"/>
        <v>0.1315926156991549</v>
      </c>
      <c r="R344" s="4">
        <f t="shared" si="39"/>
        <v>8.1484165589861296E-2</v>
      </c>
      <c r="S344" s="4">
        <f t="shared" si="39"/>
        <v>5.0695757734142984E-2</v>
      </c>
    </row>
    <row r="345" spans="1:19" x14ac:dyDescent="0.2">
      <c r="A345">
        <v>337</v>
      </c>
      <c r="B345">
        <f t="shared" si="38"/>
        <v>-0.64000000000004142</v>
      </c>
      <c r="C345">
        <f t="shared" si="36"/>
        <v>162.87999999999965</v>
      </c>
      <c r="D345" s="8">
        <f>EXP(SUMPRODUCT(LN($F345:$S345),AlturaTRI!$C$24:$P$24)+SUMPRODUCT(LN(1-$F345:$S345),1-AlturaTRI!$C$24:$P$24))</f>
        <v>0.10789912873814765</v>
      </c>
      <c r="E345">
        <f t="shared" si="37"/>
        <v>0.14924388687869353</v>
      </c>
      <c r="F345" s="4">
        <f t="shared" si="34"/>
        <v>0.25690700603657574</v>
      </c>
      <c r="G345" s="4">
        <f t="shared" si="39"/>
        <v>0.10755363530080914</v>
      </c>
      <c r="H345" s="4">
        <f t="shared" si="39"/>
        <v>6.6060968707429751E-2</v>
      </c>
      <c r="I345" s="4">
        <f t="shared" si="39"/>
        <v>0.14903268152190943</v>
      </c>
      <c r="J345" s="4">
        <f t="shared" si="39"/>
        <v>2.9114757481103804E-2</v>
      </c>
      <c r="K345" s="4">
        <f t="shared" si="39"/>
        <v>4.6557795933077149E-2</v>
      </c>
      <c r="L345" s="4">
        <f t="shared" si="39"/>
        <v>0.16957187363678519</v>
      </c>
      <c r="M345" s="4">
        <f t="shared" si="39"/>
        <v>2.9646667674237764E-2</v>
      </c>
      <c r="N345" s="4">
        <f t="shared" si="39"/>
        <v>0.55126407900572727</v>
      </c>
      <c r="O345" s="4">
        <f t="shared" si="39"/>
        <v>0.13867859568395835</v>
      </c>
      <c r="P345" s="4">
        <f t="shared" si="39"/>
        <v>0.23261307372023499</v>
      </c>
      <c r="Q345" s="4">
        <f t="shared" si="39"/>
        <v>0.13396207821382788</v>
      </c>
      <c r="R345" s="4">
        <f t="shared" si="39"/>
        <v>8.2682124475087285E-2</v>
      </c>
      <c r="S345" s="4">
        <f t="shared" si="39"/>
        <v>5.186338225394161E-2</v>
      </c>
    </row>
    <row r="346" spans="1:19" x14ac:dyDescent="0.2">
      <c r="A346">
        <v>338</v>
      </c>
      <c r="B346">
        <f t="shared" si="38"/>
        <v>-0.63000000000004142</v>
      </c>
      <c r="C346">
        <f t="shared" si="36"/>
        <v>162.95999999999967</v>
      </c>
      <c r="D346" s="8">
        <f>EXP(SUMPRODUCT(LN($F346:$S346),AlturaTRI!$C$24:$P$24)+SUMPRODUCT(LN(1-$F346:$S346),1-AlturaTRI!$C$24:$P$24))</f>
        <v>0.10592938727255612</v>
      </c>
      <c r="E346">
        <f t="shared" si="37"/>
        <v>0.15019460088274117</v>
      </c>
      <c r="F346" s="4">
        <f t="shared" si="34"/>
        <v>0.25780303012005451</v>
      </c>
      <c r="G346" s="4">
        <f t="shared" si="39"/>
        <v>0.10861837446517739</v>
      </c>
      <c r="H346" s="4">
        <f t="shared" si="39"/>
        <v>6.690581406176746E-2</v>
      </c>
      <c r="I346" s="4">
        <f t="shared" si="39"/>
        <v>0.15015961729125674</v>
      </c>
      <c r="J346" s="4">
        <f t="shared" si="39"/>
        <v>2.9668122527034362E-2</v>
      </c>
      <c r="K346" s="4">
        <f t="shared" si="39"/>
        <v>4.7287168633337713E-2</v>
      </c>
      <c r="L346" s="4">
        <f t="shared" si="39"/>
        <v>0.17399460492667415</v>
      </c>
      <c r="M346" s="4">
        <f t="shared" si="39"/>
        <v>2.9943099437226083E-2</v>
      </c>
      <c r="N346" s="4">
        <f t="shared" si="39"/>
        <v>0.5539628793733653</v>
      </c>
      <c r="O346" s="4">
        <f t="shared" si="39"/>
        <v>0.14188611047079863</v>
      </c>
      <c r="P346" s="4">
        <f t="shared" si="39"/>
        <v>0.23460622027057546</v>
      </c>
      <c r="Q346" s="4">
        <f t="shared" si="39"/>
        <v>0.1363675056732932</v>
      </c>
      <c r="R346" s="4">
        <f t="shared" si="39"/>
        <v>8.3896086773268361E-2</v>
      </c>
      <c r="S346" s="4">
        <f t="shared" si="39"/>
        <v>5.3056396469533515E-2</v>
      </c>
    </row>
    <row r="347" spans="1:19" x14ac:dyDescent="0.2">
      <c r="A347">
        <v>339</v>
      </c>
      <c r="B347">
        <f t="shared" si="38"/>
        <v>-0.62000000000004141</v>
      </c>
      <c r="C347">
        <f t="shared" si="36"/>
        <v>163.03999999999968</v>
      </c>
      <c r="D347" s="8">
        <f>EXP(SUMPRODUCT(LN($F347:$S347),AlturaTRI!$C$24:$P$24)+SUMPRODUCT(LN(1-$F347:$S347),1-AlturaTRI!$C$24:$P$24))</f>
        <v>0.10395001842112445</v>
      </c>
      <c r="E347">
        <f t="shared" si="37"/>
        <v>0.15113625674755188</v>
      </c>
      <c r="F347" s="4">
        <f t="shared" si="34"/>
        <v>0.25870109132593994</v>
      </c>
      <c r="G347" s="4">
        <f t="shared" si="39"/>
        <v>0.10969235857893919</v>
      </c>
      <c r="H347" s="4">
        <f t="shared" si="39"/>
        <v>6.7760680121677463E-2</v>
      </c>
      <c r="I347" s="4">
        <f t="shared" si="39"/>
        <v>0.15129355953463558</v>
      </c>
      <c r="J347" s="4">
        <f t="shared" si="39"/>
        <v>3.0231677523474824E-2</v>
      </c>
      <c r="K347" s="4">
        <f t="shared" si="39"/>
        <v>4.8027392085124895E-2</v>
      </c>
      <c r="L347" s="4">
        <f t="shared" si="39"/>
        <v>0.17850789273127296</v>
      </c>
      <c r="M347" s="4">
        <f t="shared" si="39"/>
        <v>3.0242402792571805E-2</v>
      </c>
      <c r="N347" s="4">
        <f t="shared" si="39"/>
        <v>0.55665850211109369</v>
      </c>
      <c r="O347" s="4">
        <f t="shared" si="39"/>
        <v>0.14515530980975344</v>
      </c>
      <c r="P347" s="4">
        <f t="shared" si="39"/>
        <v>0.23661117929908157</v>
      </c>
      <c r="Q347" s="4">
        <f t="shared" si="39"/>
        <v>0.13880920223159054</v>
      </c>
      <c r="R347" s="4">
        <f t="shared" si="39"/>
        <v>8.5126218782976951E-2</v>
      </c>
      <c r="S347" s="4">
        <f t="shared" si="39"/>
        <v>5.4275282663148315E-2</v>
      </c>
    </row>
    <row r="348" spans="1:19" x14ac:dyDescent="0.2">
      <c r="A348">
        <v>340</v>
      </c>
      <c r="B348">
        <f t="shared" si="38"/>
        <v>-0.6100000000000414</v>
      </c>
      <c r="C348">
        <f t="shared" si="36"/>
        <v>163.11999999999966</v>
      </c>
      <c r="D348" s="8">
        <f>EXP(SUMPRODUCT(LN($F348:$S348),AlturaTRI!$C$24:$P$24)+SUMPRODUCT(LN(1-$F348:$S348),1-AlturaTRI!$C$24:$P$24))</f>
        <v>0.10196221541042298</v>
      </c>
      <c r="E348">
        <f t="shared" si="37"/>
        <v>0.15206860877036435</v>
      </c>
      <c r="F348" s="4">
        <f t="shared" si="34"/>
        <v>0.2596011867063025</v>
      </c>
      <c r="G348" s="4">
        <f t="shared" si="39"/>
        <v>0.11077564221444022</v>
      </c>
      <c r="H348" s="4">
        <f t="shared" si="39"/>
        <v>6.8625665610184267E-2</v>
      </c>
      <c r="I348" s="4">
        <f t="shared" si="39"/>
        <v>0.15243452889107156</v>
      </c>
      <c r="J348" s="4">
        <f t="shared" si="39"/>
        <v>3.0805597564595041E-2</v>
      </c>
      <c r="K348" s="4">
        <f t="shared" si="39"/>
        <v>4.8778609573646534E-2</v>
      </c>
      <c r="L348" s="4">
        <f t="shared" si="39"/>
        <v>0.18311229895012149</v>
      </c>
      <c r="M348" s="4">
        <f t="shared" si="39"/>
        <v>3.0544603702848151E-2</v>
      </c>
      <c r="N348" s="4">
        <f t="shared" si="39"/>
        <v>0.55935079251218933</v>
      </c>
      <c r="O348" s="4">
        <f t="shared" si="39"/>
        <v>0.14848680056071159</v>
      </c>
      <c r="P348" s="4">
        <f t="shared" si="39"/>
        <v>0.2386279307808733</v>
      </c>
      <c r="Q348" s="4">
        <f t="shared" si="39"/>
        <v>0.14128746569451964</v>
      </c>
      <c r="R348" s="4">
        <f t="shared" si="39"/>
        <v>8.6372687120187516E-2</v>
      </c>
      <c r="S348" s="4">
        <f t="shared" si="39"/>
        <v>5.5520529033792218E-2</v>
      </c>
    </row>
    <row r="349" spans="1:19" x14ac:dyDescent="0.2">
      <c r="A349">
        <v>341</v>
      </c>
      <c r="B349">
        <f t="shared" si="38"/>
        <v>-0.60000000000004139</v>
      </c>
      <c r="C349">
        <f t="shared" si="36"/>
        <v>163.19999999999968</v>
      </c>
      <c r="D349" s="8">
        <f>EXP(SUMPRODUCT(LN($F349:$S349),AlturaTRI!$C$24:$P$24)+SUMPRODUCT(LN(1-$F349:$S349),1-AlturaTRI!$C$24:$P$24))</f>
        <v>9.9967194950450811E-2</v>
      </c>
      <c r="E349">
        <f t="shared" si="37"/>
        <v>0.15299141252002588</v>
      </c>
      <c r="F349" s="4">
        <f t="shared" si="34"/>
        <v>0.26050331325503218</v>
      </c>
      <c r="G349" s="4">
        <f t="shared" si="39"/>
        <v>0.11186827974896679</v>
      </c>
      <c r="H349" s="4">
        <f t="shared" si="39"/>
        <v>6.9500869703977938E-2</v>
      </c>
      <c r="I349" s="4">
        <f t="shared" si="39"/>
        <v>0.15358254570134713</v>
      </c>
      <c r="J349" s="4">
        <f t="shared" si="39"/>
        <v>3.1390060272479398E-2</v>
      </c>
      <c r="K349" s="4">
        <f t="shared" si="39"/>
        <v>4.954096570395302E-2</v>
      </c>
      <c r="L349" s="4">
        <f t="shared" si="39"/>
        <v>0.18780831857760291</v>
      </c>
      <c r="M349" s="4">
        <f t="shared" si="39"/>
        <v>3.0849728328093011E-2</v>
      </c>
      <c r="N349" s="4">
        <f t="shared" si="39"/>
        <v>0.56203959664875414</v>
      </c>
      <c r="O349" s="4">
        <f t="shared" si="39"/>
        <v>0.15188116803012294</v>
      </c>
      <c r="P349" s="4">
        <f t="shared" si="39"/>
        <v>0.24065645298475802</v>
      </c>
      <c r="Q349" s="4">
        <f t="shared" si="39"/>
        <v>0.14380258713869981</v>
      </c>
      <c r="R349" s="4">
        <f t="shared" si="39"/>
        <v>8.7635658670887254E-2</v>
      </c>
      <c r="S349" s="4">
        <f t="shared" si="39"/>
        <v>5.6792629610595557E-2</v>
      </c>
    </row>
    <row r="350" spans="1:19" x14ac:dyDescent="0.2">
      <c r="A350">
        <v>342</v>
      </c>
      <c r="B350">
        <f t="shared" si="38"/>
        <v>-0.59000000000004138</v>
      </c>
      <c r="C350">
        <f t="shared" si="36"/>
        <v>163.27999999999966</v>
      </c>
      <c r="D350" s="8">
        <f>EXP(SUMPRODUCT(LN($F350:$S350),AlturaTRI!$C$24:$P$24)+SUMPRODUCT(LN(1-$F350:$S350),1-AlturaTRI!$C$24:$P$24))</f>
        <v>9.7966195672296391E-2</v>
      </c>
      <c r="E350">
        <f t="shared" si="37"/>
        <v>0.15390442494290291</v>
      </c>
      <c r="F350" s="4">
        <f t="shared" si="34"/>
        <v>0.26140746790769298</v>
      </c>
      <c r="G350" s="4">
        <f t="shared" si="39"/>
        <v>0.11297032535204249</v>
      </c>
      <c r="H350" s="4">
        <f t="shared" si="39"/>
        <v>7.0386392020885147E-2</v>
      </c>
      <c r="I350" s="4">
        <f t="shared" si="39"/>
        <v>0.15473763000186627</v>
      </c>
      <c r="J350" s="4">
        <f t="shared" si="39"/>
        <v>3.1985245814788808E-2</v>
      </c>
      <c r="K350" s="4">
        <f t="shared" si="39"/>
        <v>5.0314606394170881E-2</v>
      </c>
      <c r="L350" s="4">
        <f t="shared" si="39"/>
        <v>0.1925963762181028</v>
      </c>
      <c r="M350" s="4">
        <f t="shared" si="39"/>
        <v>3.1157803026544414E-2</v>
      </c>
      <c r="N350" s="4">
        <f t="shared" si="39"/>
        <v>0.56472476140613459</v>
      </c>
      <c r="O350" s="4">
        <f t="shared" si="39"/>
        <v>0.15533897451278261</v>
      </c>
      <c r="P350" s="4">
        <f t="shared" si="39"/>
        <v>0.24269672245785026</v>
      </c>
      <c r="Q350" s="4">
        <f t="shared" si="39"/>
        <v>0.14635485052389413</v>
      </c>
      <c r="R350" s="4">
        <f t="shared" si="39"/>
        <v>8.8915300542131717E-2</v>
      </c>
      <c r="S350" s="4">
        <f t="shared" si="39"/>
        <v>5.8092084156262574E-2</v>
      </c>
    </row>
    <row r="351" spans="1:19" x14ac:dyDescent="0.2">
      <c r="A351">
        <v>343</v>
      </c>
      <c r="B351">
        <f t="shared" si="38"/>
        <v>-0.58000000000004137</v>
      </c>
      <c r="C351">
        <f t="shared" si="36"/>
        <v>163.35999999999967</v>
      </c>
      <c r="D351" s="8">
        <f>EXP(SUMPRODUCT(LN($F351:$S351),AlturaTRI!$C$24:$P$24)+SUMPRODUCT(LN(1-$F351:$S351),1-AlturaTRI!$C$24:$P$24))</f>
        <v>9.596047645479025E-2</v>
      </c>
      <c r="E351">
        <f t="shared" si="37"/>
        <v>0.15480740446874877</v>
      </c>
      <c r="F351" s="4">
        <f t="shared" si="34"/>
        <v>0.26231364754137854</v>
      </c>
      <c r="G351" s="4">
        <f t="shared" si="39"/>
        <v>0.11408183297252797</v>
      </c>
      <c r="H351" s="4">
        <f t="shared" si="39"/>
        <v>7.1282332606861745E-2</v>
      </c>
      <c r="I351" s="4">
        <f t="shared" si="39"/>
        <v>0.15589980151848717</v>
      </c>
      <c r="J351" s="4">
        <f t="shared" si="39"/>
        <v>3.2591336921720254E-2</v>
      </c>
      <c r="K351" s="4">
        <f t="shared" si="39"/>
        <v>5.1099678867940992E-2</v>
      </c>
      <c r="L351" s="4">
        <f t="shared" si="39"/>
        <v>0.19747682260819208</v>
      </c>
      <c r="M351" s="4">
        <f t="shared" si="39"/>
        <v>3.146885435536121E-2</v>
      </c>
      <c r="N351" s="4">
        <f t="shared" si="39"/>
        <v>0.56740613451693966</v>
      </c>
      <c r="O351" s="4">
        <f t="shared" si="39"/>
        <v>0.15886075780751635</v>
      </c>
      <c r="P351" s="4">
        <f t="shared" si="39"/>
        <v>0.24474871401054901</v>
      </c>
      <c r="Q351" s="4">
        <f t="shared" si="39"/>
        <v>0.14894453229886007</v>
      </c>
      <c r="R351" s="4">
        <f t="shared" si="39"/>
        <v>9.0211780011526313E-2</v>
      </c>
      <c r="S351" s="4">
        <f t="shared" si="39"/>
        <v>5.9419398060214103E-2</v>
      </c>
    </row>
    <row r="352" spans="1:19" x14ac:dyDescent="0.2">
      <c r="A352">
        <v>344</v>
      </c>
      <c r="B352">
        <f t="shared" si="38"/>
        <v>-0.57000000000004136</v>
      </c>
      <c r="C352">
        <f t="shared" si="36"/>
        <v>163.43999999999966</v>
      </c>
      <c r="D352" s="8">
        <f>EXP(SUMPRODUCT(LN($F352:$S352),AlturaTRI!$C$24:$P$24)+SUMPRODUCT(LN(1-$F352:$S352),1-AlturaTRI!$C$24:$P$24))</f>
        <v>9.3951314641221306E-2</v>
      </c>
      <c r="E352">
        <f t="shared" si="37"/>
        <v>0.15570011111646487</v>
      </c>
      <c r="F352" s="4">
        <f t="shared" si="34"/>
        <v>0.26322184897457174</v>
      </c>
      <c r="G352" s="4">
        <f t="shared" si="39"/>
        <v>0.11520285632552371</v>
      </c>
      <c r="H352" s="4">
        <f t="shared" si="39"/>
        <v>7.2188791922498385E-2</v>
      </c>
      <c r="I352" s="4">
        <f t="shared" si="39"/>
        <v>0.15706907966032368</v>
      </c>
      <c r="J352" s="4">
        <f t="shared" si="39"/>
        <v>3.3208518902219715E-2</v>
      </c>
      <c r="K352" s="4">
        <f t="shared" si="39"/>
        <v>5.1896331646036714E-2</v>
      </c>
      <c r="L352" s="4">
        <f t="shared" si="39"/>
        <v>0.20244993115824436</v>
      </c>
      <c r="M352" s="4">
        <f t="shared" si="39"/>
        <v>3.1782909071328372E-2</v>
      </c>
      <c r="N352" s="4">
        <f t="shared" si="39"/>
        <v>0.57008356459464493</v>
      </c>
      <c r="O352" s="4">
        <f t="shared" si="39"/>
        <v>0.16244702970893726</v>
      </c>
      <c r="P352" s="4">
        <f t="shared" si="39"/>
        <v>0.24681240070188756</v>
      </c>
      <c r="Q352" s="4">
        <f t="shared" si="39"/>
        <v>0.15157190100101195</v>
      </c>
      <c r="R352" s="4">
        <f t="shared" si="39"/>
        <v>9.152526447511404E-2</v>
      </c>
      <c r="S352" s="4">
        <f t="shared" si="39"/>
        <v>6.0775082221008379E-2</v>
      </c>
    </row>
    <row r="353" spans="1:19" x14ac:dyDescent="0.2">
      <c r="A353">
        <v>345</v>
      </c>
      <c r="B353">
        <f t="shared" si="38"/>
        <v>-0.56000000000004135</v>
      </c>
      <c r="C353">
        <f t="shared" si="36"/>
        <v>163.51999999999967</v>
      </c>
      <c r="D353" s="8">
        <f>EXP(SUMPRODUCT(LN($F353:$S353),AlturaTRI!$C$24:$P$24)+SUMPRODUCT(LN(1-$F353:$S353),1-AlturaTRI!$C$24:$P$24))</f>
        <v>9.1940004147783652E-2</v>
      </c>
      <c r="E353">
        <f t="shared" si="37"/>
        <v>0.15658230659969055</v>
      </c>
      <c r="F353" s="4">
        <f t="shared" si="34"/>
        <v>0.26413206896700653</v>
      </c>
      <c r="G353" s="4">
        <f t="shared" si="39"/>
        <v>0.11633344887907589</v>
      </c>
      <c r="H353" s="4">
        <f t="shared" si="39"/>
        <v>7.3105870829030403E-2</v>
      </c>
      <c r="I353" s="4">
        <f t="shared" si="39"/>
        <v>0.15824548351351678</v>
      </c>
      <c r="J353" s="4">
        <f t="shared" si="39"/>
        <v>3.3836979659403119E-2</v>
      </c>
      <c r="K353" s="4">
        <f t="shared" si="39"/>
        <v>5.270471453713662E-2</v>
      </c>
      <c r="L353" s="4">
        <f t="shared" si="39"/>
        <v>0.20751589452658176</v>
      </c>
      <c r="M353" s="4">
        <f t="shared" si="39"/>
        <v>3.2099994131546225E-2</v>
      </c>
      <c r="N353" s="4">
        <f t="shared" si="39"/>
        <v>0.57275690116676492</v>
      </c>
      <c r="O353" s="4">
        <f t="shared" si="39"/>
        <v>0.1660982744776496</v>
      </c>
      <c r="P353" s="4">
        <f t="shared" si="39"/>
        <v>0.24888775382526596</v>
      </c>
      <c r="Q353" s="4">
        <f t="shared" si="39"/>
        <v>0.15423721685020569</v>
      </c>
      <c r="R353" s="4">
        <f t="shared" si="39"/>
        <v>9.2855921393651661E-2</v>
      </c>
      <c r="S353" s="4">
        <f t="shared" si="39"/>
        <v>6.2159652917617721E-2</v>
      </c>
    </row>
    <row r="354" spans="1:19" x14ac:dyDescent="0.2">
      <c r="A354">
        <v>346</v>
      </c>
      <c r="B354">
        <f t="shared" si="38"/>
        <v>-0.55000000000004134</v>
      </c>
      <c r="C354">
        <f t="shared" si="36"/>
        <v>163.59999999999968</v>
      </c>
      <c r="D354" s="8">
        <f>EXP(SUMPRODUCT(LN($F354:$S354),AlturaTRI!$C$24:$P$24)+SUMPRODUCT(LN(1-$F354:$S354),1-AlturaTRI!$C$24:$P$24))</f>
        <v>8.9927853466050783E-2</v>
      </c>
      <c r="E354">
        <f t="shared" si="37"/>
        <v>0.15745375443215751</v>
      </c>
      <c r="F354" s="4">
        <f t="shared" si="34"/>
        <v>0.26504430421953268</v>
      </c>
      <c r="G354" s="4">
        <f t="shared" si="39"/>
        <v>0.11747366384068579</v>
      </c>
      <c r="H354" s="4">
        <f t="shared" si="39"/>
        <v>7.4033670573844579E-2</v>
      </c>
      <c r="I354" s="4">
        <f t="shared" si="39"/>
        <v>0.15942903183497681</v>
      </c>
      <c r="J354" s="4">
        <f t="shared" si="39"/>
        <v>3.4476909705138642E-2</v>
      </c>
      <c r="K354" s="4">
        <f t="shared" si="39"/>
        <v>5.3524978627726046E-2</v>
      </c>
      <c r="L354" s="4">
        <f t="shared" si="39"/>
        <v>0.21267482123990081</v>
      </c>
      <c r="M354" s="4">
        <f t="shared" si="39"/>
        <v>3.2420136694103353E-2</v>
      </c>
      <c r="N354" s="4">
        <f t="shared" si="39"/>
        <v>0.57542599470757905</v>
      </c>
      <c r="O354" s="4">
        <f t="shared" si="39"/>
        <v>0.16981494729148142</v>
      </c>
      <c r="P354" s="4">
        <f t="shared" si="39"/>
        <v>0.25097474289458205</v>
      </c>
      <c r="Q354" s="4">
        <f t="shared" si="39"/>
        <v>0.15694073133698075</v>
      </c>
      <c r="R354" s="4">
        <f t="shared" si="39"/>
        <v>9.4203918237256004E-2</v>
      </c>
      <c r="S354" s="4">
        <f t="shared" si="39"/>
        <v>6.3573631669135003E-2</v>
      </c>
    </row>
    <row r="355" spans="1:19" x14ac:dyDescent="0.2">
      <c r="A355">
        <v>347</v>
      </c>
      <c r="B355">
        <f t="shared" si="38"/>
        <v>-0.54000000000004134</v>
      </c>
      <c r="C355">
        <f t="shared" si="36"/>
        <v>163.67999999999967</v>
      </c>
      <c r="D355" s="8">
        <f>EXP(SUMPRODUCT(LN($F355:$S355),AlturaTRI!$C$24:$P$24)+SUMPRODUCT(LN(1-$F355:$S355),1-AlturaTRI!$C$24:$P$24))</f>
        <v>8.7916183562426378E-2</v>
      </c>
      <c r="E355">
        <f t="shared" si="37"/>
        <v>0.15831422003274384</v>
      </c>
      <c r="F355" s="4">
        <f t="shared" si="34"/>
        <v>0.26595855137398333</v>
      </c>
      <c r="G355" s="4">
        <f t="shared" si="39"/>
        <v>0.11862355414362395</v>
      </c>
      <c r="H355" s="4">
        <f t="shared" si="39"/>
        <v>7.4972292775473487E-2</v>
      </c>
      <c r="I355" s="4">
        <f t="shared" si="39"/>
        <v>0.16061974304609836</v>
      </c>
      <c r="J355" s="4">
        <f t="shared" si="39"/>
        <v>3.512850217374186E-2</v>
      </c>
      <c r="K355" s="4">
        <f t="shared" si="39"/>
        <v>5.4357276271101616E-2</v>
      </c>
      <c r="L355" s="4">
        <f t="shared" si="39"/>
        <v>0.21792673237434373</v>
      </c>
      <c r="M355" s="4">
        <f t="shared" si="39"/>
        <v>3.2743364118732646E-2</v>
      </c>
      <c r="N355" s="4">
        <f t="shared" si="39"/>
        <v>0.57809069667039936</v>
      </c>
      <c r="O355" s="4">
        <f t="shared" si="39"/>
        <v>0.17359747268053902</v>
      </c>
      <c r="P355" s="4">
        <f t="shared" si="39"/>
        <v>0.25307333563077056</v>
      </c>
      <c r="Q355" s="4">
        <f t="shared" si="39"/>
        <v>0.15968268680562109</v>
      </c>
      <c r="R355" s="4">
        <f t="shared" si="39"/>
        <v>9.5569422428404896E-2</v>
      </c>
      <c r="S355" s="4">
        <f t="shared" si="39"/>
        <v>6.5017545082478131E-2</v>
      </c>
    </row>
    <row r="356" spans="1:19" x14ac:dyDescent="0.2">
      <c r="A356">
        <v>348</v>
      </c>
      <c r="B356">
        <f t="shared" si="38"/>
        <v>-0.53000000000004133</v>
      </c>
      <c r="C356">
        <f t="shared" si="36"/>
        <v>163.75999999999968</v>
      </c>
      <c r="D356" s="8">
        <f>EXP(SUMPRODUCT(LN($F356:$S356),AlturaTRI!$C$24:$P$24)+SUMPRODUCT(LN(1-$F356:$S356),1-AlturaTRI!$C$24:$P$24))</f>
        <v>8.5906325678195131E-2</v>
      </c>
      <c r="E356">
        <f t="shared" si="37"/>
        <v>0.15916347083016308</v>
      </c>
      <c r="F356" s="4">
        <f t="shared" si="34"/>
        <v>0.26687480701304556</v>
      </c>
      <c r="G356" s="4">
        <f t="shared" si="39"/>
        <v>0.11978317243304824</v>
      </c>
      <c r="H356" s="4">
        <f t="shared" si="39"/>
        <v>7.592183940807036E-2</v>
      </c>
      <c r="I356" s="4">
        <f t="shared" si="39"/>
        <v>0.16181763522644815</v>
      </c>
      <c r="J356" s="4">
        <f t="shared" si="39"/>
        <v>3.5791952834733895E-2</v>
      </c>
      <c r="K356" s="4">
        <f t="shared" si="39"/>
        <v>5.520176107545257E-2</v>
      </c>
      <c r="L356" s="4">
        <f t="shared" si="39"/>
        <v>0.22327155831215389</v>
      </c>
      <c r="M356" s="4">
        <f t="shared" si="39"/>
        <v>3.3069703967449737E-2</v>
      </c>
      <c r="N356" s="4">
        <f t="shared" si="39"/>
        <v>0.58075085951936201</v>
      </c>
      <c r="O356" s="4">
        <f t="shared" si="39"/>
        <v>0.17744624294908709</v>
      </c>
      <c r="P356" s="4">
        <f t="shared" si="39"/>
        <v>0.25518349794876666</v>
      </c>
      <c r="Q356" s="4">
        <f t="shared" si="39"/>
        <v>0.16246331603242145</v>
      </c>
      <c r="R356" s="4">
        <f t="shared" si="39"/>
        <v>9.6952601283276124E-2</v>
      </c>
      <c r="S356" s="4">
        <f t="shared" si="39"/>
        <v>6.6491924687657467E-2</v>
      </c>
    </row>
    <row r="357" spans="1:19" x14ac:dyDescent="0.2">
      <c r="A357">
        <v>349</v>
      </c>
      <c r="B357">
        <f t="shared" si="38"/>
        <v>-0.52000000000004132</v>
      </c>
      <c r="C357">
        <f t="shared" si="36"/>
        <v>163.83999999999966</v>
      </c>
      <c r="D357" s="8">
        <f>EXP(SUMPRODUCT(LN($F357:$S357),AlturaTRI!$C$24:$P$24)+SUMPRODUCT(LN(1-$F357:$S357),1-AlturaTRI!$C$24:$P$24))</f>
        <v>8.389961903449096E-2</v>
      </c>
      <c r="E357">
        <f t="shared" si="37"/>
        <v>0.16000127636722256</v>
      </c>
      <c r="F357" s="4">
        <f t="shared" si="34"/>
        <v>0.26779306766013344</v>
      </c>
      <c r="G357" s="4">
        <f t="shared" si="34"/>
        <v>0.12095257105192821</v>
      </c>
      <c r="H357" s="4">
        <f t="shared" si="34"/>
        <v>7.6882412785355181E-2</v>
      </c>
      <c r="I357" s="4">
        <f t="shared" si="34"/>
        <v>0.16302272610742793</v>
      </c>
      <c r="J357" s="4">
        <f t="shared" si="34"/>
        <v>3.6467460104611049E-2</v>
      </c>
      <c r="K357" s="4">
        <f t="shared" si="34"/>
        <v>5.6058587890991614E-2</v>
      </c>
      <c r="L357" s="4">
        <f t="shared" si="34"/>
        <v>0.22870913558937056</v>
      </c>
      <c r="M357" s="4">
        <f t="shared" si="34"/>
        <v>3.3399184005173492E-2</v>
      </c>
      <c r="N357" s="4">
        <f t="shared" si="34"/>
        <v>0.58340633676073128</v>
      </c>
      <c r="O357" s="4">
        <f t="shared" si="34"/>
        <v>0.18136161658747232</v>
      </c>
      <c r="P357" s="4">
        <f t="shared" si="34"/>
        <v>0.25730519394490331</v>
      </c>
      <c r="Q357" s="4">
        <f t="shared" si="34"/>
        <v>0.16528284179957373</v>
      </c>
      <c r="R357" s="4">
        <f t="shared" si="34"/>
        <v>9.8353621951409689E-2</v>
      </c>
      <c r="S357" s="4">
        <f t="shared" si="34"/>
        <v>6.7997306760167575E-2</v>
      </c>
    </row>
    <row r="358" spans="1:19" x14ac:dyDescent="0.2">
      <c r="A358">
        <v>350</v>
      </c>
      <c r="B358">
        <f t="shared" si="38"/>
        <v>-0.51000000000004131</v>
      </c>
      <c r="C358">
        <f t="shared" si="36"/>
        <v>163.91999999999967</v>
      </c>
      <c r="D358" s="8">
        <f>EXP(SUMPRODUCT(LN($F358:$S358),AlturaTRI!$C$24:$P$24)+SUMPRODUCT(LN(1-$F358:$S358),1-AlturaTRI!$C$24:$P$24))</f>
        <v>8.1897408447204501E-2</v>
      </c>
      <c r="E358">
        <f t="shared" si="37"/>
        <v>0.16082740840458695</v>
      </c>
      <c r="F358" s="4">
        <f t="shared" si="34"/>
        <v>0.26871332977926465</v>
      </c>
      <c r="G358" s="4">
        <f t="shared" si="34"/>
        <v>0.12213180202677551</v>
      </c>
      <c r="H358" s="4">
        <f t="shared" si="34"/>
        <v>7.7854115544024896E-2</v>
      </c>
      <c r="I358" s="4">
        <f t="shared" si="34"/>
        <v>0.16423503306591278</v>
      </c>
      <c r="J358" s="4">
        <f t="shared" si="34"/>
        <v>3.715522505757296E-2</v>
      </c>
      <c r="K358" s="4">
        <f t="shared" si="34"/>
        <v>5.6927912796109044E-2</v>
      </c>
      <c r="L358" s="4">
        <f t="shared" si="34"/>
        <v>0.23423920385047448</v>
      </c>
      <c r="M358" s="4">
        <f t="shared" si="34"/>
        <v>3.3731832200327959E-2</v>
      </c>
      <c r="N358" s="4">
        <f t="shared" si="34"/>
        <v>0.58605698297370246</v>
      </c>
      <c r="O358" s="4">
        <f t="shared" si="34"/>
        <v>0.18534391667752134</v>
      </c>
      <c r="P358" s="4">
        <f t="shared" si="34"/>
        <v>0.25943838588475782</v>
      </c>
      <c r="Q358" s="4">
        <f t="shared" si="34"/>
        <v>0.16814147646511265</v>
      </c>
      <c r="R358" s="4">
        <f t="shared" si="34"/>
        <v>9.9772651353680214E-2</v>
      </c>
      <c r="S358" s="4">
        <f t="shared" si="34"/>
        <v>6.9534232130063017E-2</v>
      </c>
    </row>
    <row r="359" spans="1:19" x14ac:dyDescent="0.2">
      <c r="A359">
        <v>351</v>
      </c>
      <c r="B359">
        <f t="shared" si="38"/>
        <v>-0.5000000000000413</v>
      </c>
      <c r="C359">
        <f t="shared" si="36"/>
        <v>163.99999999999966</v>
      </c>
      <c r="D359" s="8">
        <f>EXP(SUMPRODUCT(LN($F359:$S359),AlturaTRI!$C$24:$P$24)+SUMPRODUCT(LN(1-$F359:$S359),1-AlturaTRI!$C$24:$P$24))</f>
        <v>7.9901041857569563E-2</v>
      </c>
      <c r="E359">
        <f t="shared" si="37"/>
        <v>0.1616416410239809</v>
      </c>
      <c r="F359" s="4">
        <f t="shared" si="34"/>
        <v>0.26963558977493934</v>
      </c>
      <c r="G359" s="4">
        <f t="shared" si="34"/>
        <v>0.12332091705318135</v>
      </c>
      <c r="H359" s="4">
        <f t="shared" si="34"/>
        <v>7.8837050626619248E-2</v>
      </c>
      <c r="I359" s="4">
        <f t="shared" si="34"/>
        <v>0.16545457311786721</v>
      </c>
      <c r="J359" s="4">
        <f t="shared" si="34"/>
        <v>3.7855451435154591E-2</v>
      </c>
      <c r="K359" s="4">
        <f t="shared" si="34"/>
        <v>5.7809893082522192E-2</v>
      </c>
      <c r="L359" s="4">
        <f t="shared" si="34"/>
        <v>0.23986140292628336</v>
      </c>
      <c r="M359" s="4">
        <f t="shared" si="34"/>
        <v>3.4067676725425114E-2</v>
      </c>
      <c r="N359" s="4">
        <f t="shared" si="34"/>
        <v>0.58870265384068998</v>
      </c>
      <c r="O359" s="4">
        <f t="shared" si="34"/>
        <v>0.18939342929505512</v>
      </c>
      <c r="P359" s="4">
        <f t="shared" si="34"/>
        <v>0.26158303419145862</v>
      </c>
      <c r="Q359" s="4">
        <f t="shared" si="34"/>
        <v>0.17103942152938953</v>
      </c>
      <c r="R359" s="4">
        <f t="shared" si="34"/>
        <v>0.10120985611856646</v>
      </c>
      <c r="S359" s="4">
        <f t="shared" si="34"/>
        <v>7.1103245977275714E-2</v>
      </c>
    </row>
    <row r="360" spans="1:19" x14ac:dyDescent="0.2">
      <c r="A360">
        <v>352</v>
      </c>
      <c r="B360">
        <f t="shared" si="38"/>
        <v>-0.49000000000004129</v>
      </c>
      <c r="C360">
        <f t="shared" si="36"/>
        <v>164.07999999999967</v>
      </c>
      <c r="D360" s="8">
        <f>EXP(SUMPRODUCT(LN($F360:$S360),AlturaTRI!$C$24:$P$24)+SUMPRODUCT(LN(1-$F360:$S360),1-AlturaTRI!$C$24:$P$24))</f>
        <v>7.7911867784883113E-2</v>
      </c>
      <c r="E360">
        <f t="shared" si="37"/>
        <v>0.16244375073076692</v>
      </c>
      <c r="F360" s="4">
        <f t="shared" si="34"/>
        <v>0.27055984399202254</v>
      </c>
      <c r="G360" s="4">
        <f t="shared" si="34"/>
        <v>0.12451996748116291</v>
      </c>
      <c r="H360" s="4">
        <f t="shared" si="34"/>
        <v>7.983132126383416E-2</v>
      </c>
      <c r="I360" s="4">
        <f t="shared" si="34"/>
        <v>0.16668136291193911</v>
      </c>
      <c r="J360" s="4">
        <f t="shared" si="34"/>
        <v>3.8568345654705745E-2</v>
      </c>
      <c r="K360" s="4">
        <f t="shared" si="34"/>
        <v>5.8704687239393018E-2</v>
      </c>
      <c r="L360" s="4">
        <f t="shared" si="34"/>
        <v>0.24557527005170504</v>
      </c>
      <c r="M360" s="4">
        <f t="shared" si="34"/>
        <v>3.4406745957628125E-2</v>
      </c>
      <c r="N360" s="4">
        <f t="shared" si="34"/>
        <v>0.5913432061770888</v>
      </c>
      <c r="O360" s="4">
        <f t="shared" si="34"/>
        <v>0.19351040191337218</v>
      </c>
      <c r="P360" s="4">
        <f t="shared" si="34"/>
        <v>0.2637390974344655</v>
      </c>
      <c r="Q360" s="4">
        <f t="shared" si="34"/>
        <v>0.17397686719856811</v>
      </c>
      <c r="R360" s="4">
        <f t="shared" si="34"/>
        <v>0.10266540251670664</v>
      </c>
      <c r="S360" s="4">
        <f t="shared" si="34"/>
        <v>7.2704897612732633E-2</v>
      </c>
    </row>
    <row r="361" spans="1:19" x14ac:dyDescent="0.2">
      <c r="A361">
        <v>353</v>
      </c>
      <c r="B361">
        <f t="shared" si="38"/>
        <v>-0.48000000000004128</v>
      </c>
      <c r="C361">
        <f t="shared" si="36"/>
        <v>164.15999999999968</v>
      </c>
      <c r="D361" s="8">
        <f>EXP(SUMPRODUCT(LN($F361:$S361),AlturaTRI!$C$24:$P$24)+SUMPRODUCT(LN(1-$F361:$S361),1-AlturaTRI!$C$24:$P$24))</f>
        <v>7.5931232708533344E-2</v>
      </c>
      <c r="E361">
        <f t="shared" si="37"/>
        <v>0.16323351655583204</v>
      </c>
      <c r="F361" s="4">
        <f t="shared" si="34"/>
        <v>0.2714860887156289</v>
      </c>
      <c r="G361" s="4">
        <f t="shared" si="34"/>
        <v>0.12572900430031891</v>
      </c>
      <c r="H361" s="4">
        <f t="shared" si="34"/>
        <v>8.0837030956275521E-2</v>
      </c>
      <c r="I361" s="4">
        <f t="shared" si="34"/>
        <v>0.16791541872303378</v>
      </c>
      <c r="J361" s="4">
        <f t="shared" si="34"/>
        <v>3.9294116816660292E-2</v>
      </c>
      <c r="K361" s="4">
        <f t="shared" si="34"/>
        <v>5.961245493638543E-2</v>
      </c>
      <c r="L361" s="4">
        <f t="shared" si="34"/>
        <v>0.25138023724018094</v>
      </c>
      <c r="M361" s="4">
        <f t="shared" si="34"/>
        <v>3.4749068479294043E-2</v>
      </c>
      <c r="N361" s="4">
        <f t="shared" si="34"/>
        <v>0.59397849796049629</v>
      </c>
      <c r="O361" s="4">
        <f t="shared" si="34"/>
        <v>0.19769504181175782</v>
      </c>
      <c r="P361" s="4">
        <f t="shared" si="34"/>
        <v>0.2659065323188361</v>
      </c>
      <c r="Q361" s="4">
        <f t="shared" si="34"/>
        <v>0.17695399194566516</v>
      </c>
      <c r="R361" s="4">
        <f t="shared" si="34"/>
        <v>0.10413945639372892</v>
      </c>
      <c r="S361" s="4">
        <f t="shared" si="34"/>
        <v>7.4339740244831407E-2</v>
      </c>
    </row>
    <row r="362" spans="1:19" x14ac:dyDescent="0.2">
      <c r="A362">
        <v>354</v>
      </c>
      <c r="B362">
        <f t="shared" si="38"/>
        <v>-0.47000000000004127</v>
      </c>
      <c r="C362">
        <f t="shared" si="36"/>
        <v>164.23999999999967</v>
      </c>
      <c r="D362" s="8">
        <f>EXP(SUMPRODUCT(LN($F362:$S362),AlturaTRI!$C$24:$P$24)+SUMPRODUCT(LN(1-$F362:$S362),1-AlturaTRI!$C$24:$P$24))</f>
        <v>7.3960478387214146E-2</v>
      </c>
      <c r="E362">
        <f t="shared" si="37"/>
        <v>0.16401072015672027</v>
      </c>
      <c r="F362" s="4">
        <f t="shared" si="34"/>
        <v>0.27241432017101158</v>
      </c>
      <c r="G362" s="4">
        <f t="shared" si="34"/>
        <v>0.12694807812479639</v>
      </c>
      <c r="H362" s="4">
        <f t="shared" si="34"/>
        <v>8.1854283455644675E-2</v>
      </c>
      <c r="I362" s="4">
        <f t="shared" si="34"/>
        <v>0.16915675644586944</v>
      </c>
      <c r="J362" s="4">
        <f t="shared" si="34"/>
        <v>4.003297671053551E-2</v>
      </c>
      <c r="K362" s="4">
        <f t="shared" si="34"/>
        <v>6.0533357005634718E-2</v>
      </c>
      <c r="L362" s="4">
        <f t="shared" si="34"/>
        <v>0.2572756288317839</v>
      </c>
      <c r="M362" s="4">
        <f t="shared" si="34"/>
        <v>3.5094673078495883E-2</v>
      </c>
      <c r="N362" s="4">
        <f t="shared" si="34"/>
        <v>0.59660838835938468</v>
      </c>
      <c r="O362" s="4">
        <f t="shared" si="34"/>
        <v>0.20194751449327827</v>
      </c>
      <c r="P362" s="4">
        <f t="shared" si="34"/>
        <v>0.26808529367498996</v>
      </c>
      <c r="Q362" s="4">
        <f t="shared" si="34"/>
        <v>0.17997096206968505</v>
      </c>
      <c r="R362" s="4">
        <f t="shared" si="34"/>
        <v>0.10563218310134904</v>
      </c>
      <c r="S362" s="4">
        <f t="shared" si="34"/>
        <v>7.6008330730835835E-2</v>
      </c>
    </row>
    <row r="363" spans="1:19" x14ac:dyDescent="0.2">
      <c r="A363">
        <v>355</v>
      </c>
      <c r="B363">
        <f t="shared" si="38"/>
        <v>-0.46000000000004126</v>
      </c>
      <c r="C363">
        <f t="shared" si="36"/>
        <v>164.31999999999968</v>
      </c>
      <c r="D363" s="8">
        <f>EXP(SUMPRODUCT(LN($F363:$S363),AlturaTRI!$C$24:$P$24)+SUMPRODUCT(LN(1-$F363:$S363),1-AlturaTRI!$C$24:$P$24))</f>
        <v>7.2000939123899585E-2</v>
      </c>
      <c r="E363">
        <f t="shared" si="37"/>
        <v>0.16477514591794476</v>
      </c>
      <c r="F363" s="4">
        <f t="shared" ref="F363:S381" si="40">1/(1+EXP(-F$2*($B363-F$3)))</f>
        <v>0.27334453452345286</v>
      </c>
      <c r="G363" s="4">
        <f t="shared" si="40"/>
        <v>0.1281772391780697</v>
      </c>
      <c r="H363" s="4">
        <f t="shared" si="40"/>
        <v>8.2883182745349046E-2</v>
      </c>
      <c r="I363" s="4">
        <f t="shared" si="40"/>
        <v>0.170405391588515</v>
      </c>
      <c r="J363" s="4">
        <f t="shared" si="40"/>
        <v>4.0785139819600177E-2</v>
      </c>
      <c r="K363" s="4">
        <f t="shared" si="40"/>
        <v>6.1467555422600316E-2</v>
      </c>
      <c r="L363" s="4">
        <f t="shared" si="40"/>
        <v>0.26326065923196568</v>
      </c>
      <c r="M363" s="4">
        <f t="shared" si="40"/>
        <v>3.544358874952324E-2</v>
      </c>
      <c r="N363" s="4">
        <f t="shared" si="40"/>
        <v>0.59923273776120967</v>
      </c>
      <c r="O363" s="4">
        <f t="shared" si="40"/>
        <v>0.20626794211631225</v>
      </c>
      <c r="P363" s="4">
        <f t="shared" si="40"/>
        <v>0.27027533444898411</v>
      </c>
      <c r="Q363" s="4">
        <f t="shared" si="40"/>
        <v>0.18302793125342551</v>
      </c>
      <c r="R363" s="4">
        <f t="shared" si="40"/>
        <v>0.10714374742672676</v>
      </c>
      <c r="S363" s="4">
        <f t="shared" si="40"/>
        <v>7.7711229312754454E-2</v>
      </c>
    </row>
    <row r="364" spans="1:19" x14ac:dyDescent="0.2">
      <c r="A364">
        <v>356</v>
      </c>
      <c r="B364">
        <f t="shared" si="38"/>
        <v>-0.45000000000004126</v>
      </c>
      <c r="C364">
        <f t="shared" si="36"/>
        <v>164.39999999999966</v>
      </c>
      <c r="D364" s="8">
        <f>EXP(SUMPRODUCT(LN($F364:$S364),AlturaTRI!$C$24:$P$24)+SUMPRODUCT(LN(1-$F364:$S364),1-AlturaTRI!$C$24:$P$24))</f>
        <v>7.0053938985821226E-2</v>
      </c>
      <c r="E364">
        <f t="shared" si="37"/>
        <v>0.16552658105041615</v>
      </c>
      <c r="F364" s="4">
        <f t="shared" si="40"/>
        <v>0.27427672787815893</v>
      </c>
      <c r="G364" s="4">
        <f t="shared" si="40"/>
        <v>0.12941653727753383</v>
      </c>
      <c r="H364" s="4">
        <f t="shared" si="40"/>
        <v>8.3923833020529415E-2</v>
      </c>
      <c r="I364" s="4">
        <f t="shared" si="40"/>
        <v>0.17166133926591184</v>
      </c>
      <c r="J364" s="4">
        <f t="shared" si="40"/>
        <v>4.1550823324148882E-2</v>
      </c>
      <c r="K364" s="4">
        <f t="shared" si="40"/>
        <v>6.2415213285773208E-2</v>
      </c>
      <c r="L364" s="4">
        <f t="shared" si="40"/>
        <v>0.2693344308578734</v>
      </c>
      <c r="M364" s="4">
        <f t="shared" si="40"/>
        <v>3.5795844693360751E-2</v>
      </c>
      <c r="N364" s="4">
        <f t="shared" si="40"/>
        <v>0.60185140779994828</v>
      </c>
      <c r="O364" s="4">
        <f t="shared" si="40"/>
        <v>0.21065640194445875</v>
      </c>
      <c r="P364" s="4">
        <f t="shared" si="40"/>
        <v>0.27247660569331067</v>
      </c>
      <c r="Q364" s="4">
        <f t="shared" si="40"/>
        <v>0.18612504012055869</v>
      </c>
      <c r="R364" s="4">
        <f t="shared" si="40"/>
        <v>0.10867431352007514</v>
      </c>
      <c r="S364" s="4">
        <f t="shared" si="40"/>
        <v>7.944899933727198E-2</v>
      </c>
    </row>
    <row r="365" spans="1:19" x14ac:dyDescent="0.2">
      <c r="A365">
        <v>357</v>
      </c>
      <c r="B365">
        <f t="shared" si="38"/>
        <v>-0.44000000000004125</v>
      </c>
      <c r="C365">
        <f t="shared" si="36"/>
        <v>164.47999999999968</v>
      </c>
      <c r="D365" s="8">
        <f>EXP(SUMPRODUCT(LN($F365:$S365),AlturaTRI!$C$24:$P$24)+SUMPRODUCT(LN(1-$F365:$S365),1-AlturaTRI!$C$24:$P$24))</f>
        <v>6.8120788989332937E-2</v>
      </c>
      <c r="E365">
        <f t="shared" si="37"/>
        <v>0.16626481568992293</v>
      </c>
      <c r="F365" s="4">
        <f t="shared" si="40"/>
        <v>0.27521089628015694</v>
      </c>
      <c r="G365" s="4">
        <f t="shared" si="40"/>
        <v>0.13066602181891296</v>
      </c>
      <c r="H365" s="4">
        <f t="shared" si="40"/>
        <v>8.497633866749725E-2</v>
      </c>
      <c r="I365" s="4">
        <f t="shared" si="40"/>
        <v>0.17292461419338173</v>
      </c>
      <c r="J365" s="4">
        <f t="shared" si="40"/>
        <v>4.233024710331753E-2</v>
      </c>
      <c r="K365" s="4">
        <f t="shared" si="40"/>
        <v>6.3376494795209307E-2</v>
      </c>
      <c r="L365" s="4">
        <f t="shared" si="40"/>
        <v>0.27549593230896618</v>
      </c>
      <c r="M365" s="4">
        <f t="shared" si="40"/>
        <v>3.615147031814394E-2</v>
      </c>
      <c r="N365" s="4">
        <f t="shared" si="40"/>
        <v>0.60446426138305298</v>
      </c>
      <c r="O365" s="4">
        <f t="shared" si="40"/>
        <v>0.21511292481963643</v>
      </c>
      <c r="P365" s="4">
        <f t="shared" si="40"/>
        <v>0.27468905655822967</v>
      </c>
      <c r="Q365" s="4">
        <f t="shared" si="40"/>
        <v>0.1892624157926184</v>
      </c>
      <c r="R365" s="4">
        <f t="shared" si="40"/>
        <v>0.11022404482051829</v>
      </c>
      <c r="S365" s="4">
        <f t="shared" si="40"/>
        <v>8.1222206959307763E-2</v>
      </c>
    </row>
    <row r="366" spans="1:19" x14ac:dyDescent="0.2">
      <c r="A366">
        <v>358</v>
      </c>
      <c r="B366">
        <f t="shared" si="38"/>
        <v>-0.43000000000004124</v>
      </c>
      <c r="C366">
        <f t="shared" si="36"/>
        <v>164.55999999999966</v>
      </c>
      <c r="D366" s="8">
        <f>EXP(SUMPRODUCT(LN($F366:$S366),AlturaTRI!$C$24:$P$24)+SUMPRODUCT(LN(1-$F366:$S366),1-AlturaTRI!$C$24:$P$24))</f>
        <v>6.6202784260152553E-2</v>
      </c>
      <c r="E366">
        <f t="shared" si="37"/>
        <v>0.16698964299460015</v>
      </c>
      <c r="F366" s="4">
        <f t="shared" si="40"/>
        <v>0.27614703571419597</v>
      </c>
      <c r="G366" s="4">
        <f t="shared" si="40"/>
        <v>0.13192574176048719</v>
      </c>
      <c r="H366" s="4">
        <f t="shared" si="40"/>
        <v>8.6040804242574556E-2</v>
      </c>
      <c r="I366" s="4">
        <f t="shared" si="40"/>
        <v>0.17419523068012099</v>
      </c>
      <c r="J366" s="4">
        <f t="shared" si="40"/>
        <v>4.3123633735374173E-2</v>
      </c>
      <c r="K366" s="4">
        <f t="shared" si="40"/>
        <v>6.4351565229859797E-2</v>
      </c>
      <c r="L366" s="4">
        <f t="shared" si="40"/>
        <v>0.28174403677835447</v>
      </c>
      <c r="M366" s="4">
        <f t="shared" si="40"/>
        <v>3.6510495239591823E-2</v>
      </c>
      <c r="N366" s="4">
        <f t="shared" si="40"/>
        <v>0.6070711627178117</v>
      </c>
      <c r="O366" s="4">
        <f t="shared" si="40"/>
        <v>0.21963749366335616</v>
      </c>
      <c r="P366" s="4">
        <f t="shared" si="40"/>
        <v>0.27691263428364876</v>
      </c>
      <c r="Q366" s="4">
        <f t="shared" si="40"/>
        <v>0.19244017144655171</v>
      </c>
      <c r="R366" s="4">
        <f t="shared" si="40"/>
        <v>0.11179310398019428</v>
      </c>
      <c r="S366" s="4">
        <f t="shared" si="40"/>
        <v>8.3031420828785021E-2</v>
      </c>
    </row>
    <row r="367" spans="1:19" x14ac:dyDescent="0.2">
      <c r="A367">
        <v>359</v>
      </c>
      <c r="B367">
        <f t="shared" si="38"/>
        <v>-0.42000000000004123</v>
      </c>
      <c r="C367">
        <f t="shared" si="36"/>
        <v>164.63999999999967</v>
      </c>
      <c r="D367" s="8">
        <f>EXP(SUMPRODUCT(LN($F367:$S367),AlturaTRI!$C$24:$P$24)+SUMPRODUCT(LN(1-$F367:$S367),1-AlturaTRI!$C$24:$P$24))</f>
        <v>6.4301201180033032E-2</v>
      </c>
      <c r="E367">
        <f t="shared" si="37"/>
        <v>0.16770085924132325</v>
      </c>
      <c r="F367" s="4">
        <f t="shared" si="40"/>
        <v>0.27708514210465063</v>
      </c>
      <c r="G367" s="4">
        <f t="shared" si="40"/>
        <v>0.13319574560713848</v>
      </c>
      <c r="H367" s="4">
        <f t="shared" si="40"/>
        <v>8.7117334450329015E-2</v>
      </c>
      <c r="I367" s="4">
        <f t="shared" si="40"/>
        <v>0.17547320262268395</v>
      </c>
      <c r="J367" s="4">
        <f t="shared" si="40"/>
        <v>4.3931208496416949E-2</v>
      </c>
      <c r="K367" s="4">
        <f t="shared" si="40"/>
        <v>6.5340590923668757E-2</v>
      </c>
      <c r="L367" s="4">
        <f t="shared" si="40"/>
        <v>0.28807750072085214</v>
      </c>
      <c r="M367" s="4">
        <f t="shared" si="40"/>
        <v>3.6872949281415462E-2</v>
      </c>
      <c r="N367" s="4">
        <f t="shared" si="40"/>
        <v>0.60967197733710832</v>
      </c>
      <c r="O367" s="4">
        <f t="shared" si="40"/>
        <v>0.22423004201129967</v>
      </c>
      <c r="P367" s="4">
        <f t="shared" si="40"/>
        <v>0.2791472841915611</v>
      </c>
      <c r="Q367" s="4">
        <f t="shared" si="40"/>
        <v>0.19565840587351804</v>
      </c>
      <c r="R367" s="4">
        <f t="shared" si="40"/>
        <v>0.11338165278660219</v>
      </c>
      <c r="S367" s="4">
        <f t="shared" si="40"/>
        <v>8.4877211760202589E-2</v>
      </c>
    </row>
    <row r="368" spans="1:19" x14ac:dyDescent="0.2">
      <c r="A368">
        <v>360</v>
      </c>
      <c r="B368">
        <f t="shared" si="38"/>
        <v>-0.41000000000004122</v>
      </c>
      <c r="C368">
        <f t="shared" si="36"/>
        <v>164.71999999999966</v>
      </c>
      <c r="D368" s="8">
        <f>EXP(SUMPRODUCT(LN($F368:$S368),AlturaTRI!$C$24:$P$24)+SUMPRODUCT(LN(1-$F368:$S368),1-AlturaTRI!$C$24:$P$24))</f>
        <v>6.241729453142502E-2</v>
      </c>
      <c r="E368">
        <f t="shared" si="37"/>
        <v>0.16839826392096435</v>
      </c>
      <c r="F368" s="4">
        <f t="shared" si="40"/>
        <v>0.27802521131542796</v>
      </c>
      <c r="G368" s="4">
        <f t="shared" si="40"/>
        <v>0.13447608139421857</v>
      </c>
      <c r="H368" s="4">
        <f t="shared" si="40"/>
        <v>8.8206034121198054E-2</v>
      </c>
      <c r="I368" s="4">
        <f t="shared" si="40"/>
        <v>0.17675854349845613</v>
      </c>
      <c r="J368" s="4">
        <f t="shared" si="40"/>
        <v>4.4753199357409505E-2</v>
      </c>
      <c r="K368" s="4">
        <f t="shared" si="40"/>
        <v>6.6343739240409386E-2</v>
      </c>
      <c r="L368" s="4">
        <f t="shared" si="40"/>
        <v>0.29449496279317505</v>
      </c>
      <c r="M368" s="4">
        <f t="shared" si="40"/>
        <v>3.7238862475702107E-2</v>
      </c>
      <c r="N368" s="4">
        <f t="shared" si="40"/>
        <v>0.61226657212456825</v>
      </c>
      <c r="O368" s="4">
        <f t="shared" si="40"/>
        <v>0.22889045258647764</v>
      </c>
      <c r="P368" s="4">
        <f t="shared" si="40"/>
        <v>0.28139294967905354</v>
      </c>
      <c r="Q368" s="4">
        <f t="shared" si="40"/>
        <v>0.19891720303964658</v>
      </c>
      <c r="R368" s="4">
        <f t="shared" si="40"/>
        <v>0.11498985208319308</v>
      </c>
      <c r="S368" s="4">
        <f t="shared" si="40"/>
        <v>8.6760152384612516E-2</v>
      </c>
    </row>
    <row r="369" spans="1:19" x14ac:dyDescent="0.2">
      <c r="A369">
        <v>361</v>
      </c>
      <c r="B369">
        <f t="shared" si="38"/>
        <v>-0.40000000000004121</v>
      </c>
      <c r="C369">
        <f t="shared" si="36"/>
        <v>164.79999999999967</v>
      </c>
      <c r="D369" s="8">
        <f>EXP(SUMPRODUCT(LN($F369:$S369),AlturaTRI!$C$24:$P$24)+SUMPRODUCT(LN(1-$F369:$S369),1-AlturaTRI!$C$24:$P$24))</f>
        <v>6.0552294652145212E-2</v>
      </c>
      <c r="E369">
        <f t="shared" si="37"/>
        <v>0.16908165983244852</v>
      </c>
      <c r="F369" s="4">
        <f t="shared" si="40"/>
        <v>0.27896723914987764</v>
      </c>
      <c r="G369" s="4">
        <f t="shared" si="40"/>
        <v>0.13576679667124095</v>
      </c>
      <c r="H369" s="4">
        <f t="shared" si="40"/>
        <v>8.9307008188494325E-2</v>
      </c>
      <c r="I369" s="4">
        <f t="shared" si="40"/>
        <v>0.17805126635911955</v>
      </c>
      <c r="J369" s="4">
        <f t="shared" si="40"/>
        <v>4.5589836979482774E-2</v>
      </c>
      <c r="K369" s="4">
        <f t="shared" si="40"/>
        <v>6.7361178547228992E-2</v>
      </c>
      <c r="L369" s="4">
        <f t="shared" si="40"/>
        <v>0.30099494308102559</v>
      </c>
      <c r="M369" s="4">
        <f t="shared" si="40"/>
        <v>3.7608265063274054E-2</v>
      </c>
      <c r="N369" s="4">
        <f t="shared" si="40"/>
        <v>0.61485481533908837</v>
      </c>
      <c r="O369" s="4">
        <f t="shared" si="40"/>
        <v>0.23361855591636019</v>
      </c>
      <c r="P369" s="4">
        <f t="shared" si="40"/>
        <v>0.28364957221189668</v>
      </c>
      <c r="Q369" s="4">
        <f t="shared" si="40"/>
        <v>0.20221663164948561</v>
      </c>
      <c r="R369" s="4">
        <f t="shared" si="40"/>
        <v>0.11661786168820752</v>
      </c>
      <c r="S369" s="4">
        <f t="shared" si="40"/>
        <v>8.868081678362047E-2</v>
      </c>
    </row>
    <row r="370" spans="1:19" x14ac:dyDescent="0.2">
      <c r="A370">
        <v>362</v>
      </c>
      <c r="B370">
        <f t="shared" si="38"/>
        <v>-0.3900000000000412</v>
      </c>
      <c r="C370">
        <f t="shared" si="36"/>
        <v>164.87999999999968</v>
      </c>
      <c r="D370" s="8">
        <f>EXP(SUMPRODUCT(LN($F370:$S370),AlturaTRI!$C$24:$P$24)+SUMPRODUCT(LN(1-$F370:$S370),1-AlturaTRI!$C$24:$P$24))</f>
        <v>5.8707404612454044E-2</v>
      </c>
      <c r="E370">
        <f t="shared" si="37"/>
        <v>0.16975085317554886</v>
      </c>
      <c r="F370" s="4">
        <f t="shared" si="40"/>
        <v>0.27991122135070556</v>
      </c>
      <c r="G370" s="4">
        <f t="shared" si="40"/>
        <v>0.13706793848539928</v>
      </c>
      <c r="H370" s="4">
        <f t="shared" si="40"/>
        <v>9.0420361664787327E-2</v>
      </c>
      <c r="I370" s="4">
        <f t="shared" si="40"/>
        <v>0.17935138382411109</v>
      </c>
      <c r="J370" s="4">
        <f t="shared" si="40"/>
        <v>4.6441354707429709E-2</v>
      </c>
      <c r="K370" s="4">
        <f t="shared" si="40"/>
        <v>6.839307818687311E-2</v>
      </c>
      <c r="L370" s="4">
        <f t="shared" si="40"/>
        <v>0.30757584262698368</v>
      </c>
      <c r="M370" s="4">
        <f t="shared" si="40"/>
        <v>3.7981187494021448E-2</v>
      </c>
      <c r="N370" s="4">
        <f t="shared" si="40"/>
        <v>0.61743657663873575</v>
      </c>
      <c r="O370" s="4">
        <f t="shared" si="40"/>
        <v>0.2384141289994792</v>
      </c>
      <c r="P370" s="4">
        <f t="shared" si="40"/>
        <v>0.28591709131872678</v>
      </c>
      <c r="Q370" s="4">
        <f t="shared" si="40"/>
        <v>0.20555674471290247</v>
      </c>
      <c r="R370" s="4">
        <f t="shared" si="40"/>
        <v>0.11826584031176313</v>
      </c>
      <c r="S370" s="4">
        <f t="shared" si="40"/>
        <v>9.0639780105039494E-2</v>
      </c>
    </row>
    <row r="371" spans="1:19" x14ac:dyDescent="0.2">
      <c r="A371">
        <v>363</v>
      </c>
      <c r="B371">
        <f t="shared" si="38"/>
        <v>-0.38000000000004119</v>
      </c>
      <c r="C371">
        <f t="shared" si="36"/>
        <v>164.95999999999967</v>
      </c>
      <c r="D371" s="8">
        <f>EXP(SUMPRODUCT(LN($F371:$S371),AlturaTRI!$C$24:$P$24)+SUMPRODUCT(LN(1-$F371:$S371),1-AlturaTRI!$C$24:$P$24))</f>
        <v>5.6883797427257757E-2</v>
      </c>
      <c r="E371">
        <f t="shared" si="37"/>
        <v>0.17040565364235863</v>
      </c>
      <c r="F371" s="4">
        <f t="shared" si="40"/>
        <v>0.28085715359989044</v>
      </c>
      <c r="G371" s="4">
        <f t="shared" si="40"/>
        <v>0.138379553364915</v>
      </c>
      <c r="H371" s="4">
        <f t="shared" si="40"/>
        <v>9.1546199617653271E-2</v>
      </c>
      <c r="I371" s="4">
        <f t="shared" si="40"/>
        <v>0.18065890807407645</v>
      </c>
      <c r="J371" s="4">
        <f t="shared" si="40"/>
        <v>4.7307988561318612E-2</v>
      </c>
      <c r="K371" s="4">
        <f t="shared" si="40"/>
        <v>6.9439608448559495E-2</v>
      </c>
      <c r="L371" s="4">
        <f t="shared" si="40"/>
        <v>0.31423594327216831</v>
      </c>
      <c r="M371" s="4">
        <f t="shared" si="40"/>
        <v>3.8357660427208805E-2</v>
      </c>
      <c r="N371" s="4">
        <f t="shared" si="40"/>
        <v>0.62001172710401276</v>
      </c>
      <c r="O371" s="4">
        <f t="shared" si="40"/>
        <v>0.24327689402708541</v>
      </c>
      <c r="P371" s="4">
        <f t="shared" si="40"/>
        <v>0.28819544458583241</v>
      </c>
      <c r="Q371" s="4">
        <f t="shared" si="40"/>
        <v>0.20893757911621763</v>
      </c>
      <c r="R371" s="4">
        <f t="shared" si="40"/>
        <v>0.11993394547119898</v>
      </c>
      <c r="S371" s="4">
        <f t="shared" si="40"/>
        <v>9.2637618159846516E-2</v>
      </c>
    </row>
    <row r="372" spans="1:19" x14ac:dyDescent="0.2">
      <c r="A372">
        <v>364</v>
      </c>
      <c r="B372">
        <f t="shared" si="38"/>
        <v>-0.37000000000004118</v>
      </c>
      <c r="C372">
        <f t="shared" si="36"/>
        <v>165.03999999999968</v>
      </c>
      <c r="D372" s="8">
        <f>EXP(SUMPRODUCT(LN($F372:$S372),AlturaTRI!$C$24:$P$24)+SUMPRODUCT(LN(1-$F372:$S372),1-AlturaTRI!$C$24:$P$24))</f>
        <v>5.5082613316389653E-2</v>
      </c>
      <c r="E372">
        <f t="shared" si="37"/>
        <v>0.17104587450738082</v>
      </c>
      <c r="F372" s="4">
        <f t="shared" si="40"/>
        <v>0.28180503151860359</v>
      </c>
      <c r="G372" s="4">
        <f t="shared" si="40"/>
        <v>0.13970168730221694</v>
      </c>
      <c r="H372" s="4">
        <f t="shared" si="40"/>
        <v>9.2684627144788562E-2</v>
      </c>
      <c r="I372" s="4">
        <f t="shared" si="40"/>
        <v>0.18197385084432027</v>
      </c>
      <c r="J372" s="4">
        <f t="shared" si="40"/>
        <v>4.8189977226148407E-2</v>
      </c>
      <c r="K372" s="4">
        <f t="shared" si="40"/>
        <v>7.0500940537472176E-2</v>
      </c>
      <c r="L372" s="4">
        <f t="shared" si="40"/>
        <v>0.32097340782354666</v>
      </c>
      <c r="M372" s="4">
        <f t="shared" si="40"/>
        <v>3.8737714731754087E-2</v>
      </c>
      <c r="N372" s="4">
        <f t="shared" si="40"/>
        <v>0.62258013926048039</v>
      </c>
      <c r="O372" s="4">
        <f t="shared" si="40"/>
        <v>0.24820651716550865</v>
      </c>
      <c r="P372" s="4">
        <f t="shared" si="40"/>
        <v>0.2904845676525552</v>
      </c>
      <c r="Q372" s="4">
        <f t="shared" si="40"/>
        <v>0.21235915519837556</v>
      </c>
      <c r="R372" s="4">
        <f t="shared" si="40"/>
        <v>0.12162233340468361</v>
      </c>
      <c r="S372" s="4">
        <f t="shared" si="40"/>
        <v>9.4674907000107666E-2</v>
      </c>
    </row>
    <row r="373" spans="1:19" x14ac:dyDescent="0.2">
      <c r="A373">
        <v>365</v>
      </c>
      <c r="B373">
        <f t="shared" si="38"/>
        <v>-0.36000000000004118</v>
      </c>
      <c r="C373">
        <f t="shared" si="36"/>
        <v>165.11999999999966</v>
      </c>
      <c r="D373" s="8">
        <f>EXP(SUMPRODUCT(LN($F373:$S373),AlturaTRI!$C$24:$P$24)+SUMPRODUCT(LN(1-$F373:$S373),1-AlturaTRI!$C$24:$P$24))</f>
        <v>5.3304957026074358E-2</v>
      </c>
      <c r="E373">
        <f t="shared" si="37"/>
        <v>0.17167133271617507</v>
      </c>
      <c r="F373" s="4">
        <f t="shared" si="40"/>
        <v>0.28275485066713268</v>
      </c>
      <c r="G373" s="4">
        <f t="shared" si="40"/>
        <v>0.14103438573695534</v>
      </c>
      <c r="H373" s="4">
        <f t="shared" si="40"/>
        <v>9.3835749348480435E-2</v>
      </c>
      <c r="I373" s="4">
        <f t="shared" si="40"/>
        <v>0.18329622341825547</v>
      </c>
      <c r="J373" s="4">
        <f t="shared" si="40"/>
        <v>4.9087562039468131E-2</v>
      </c>
      <c r="K373" s="4">
        <f t="shared" si="40"/>
        <v>7.1577246542846168E-2</v>
      </c>
      <c r="L373" s="4">
        <f t="shared" si="40"/>
        <v>0.3277862805575506</v>
      </c>
      <c r="M373" s="4">
        <f t="shared" si="40"/>
        <v>3.9121381486479902E-2</v>
      </c>
      <c r="N373" s="4">
        <f t="shared" si="40"/>
        <v>0.62514168710073093</v>
      </c>
      <c r="O373" s="4">
        <f t="shared" si="40"/>
        <v>0.2532026074049073</v>
      </c>
      <c r="P373" s="4">
        <f t="shared" si="40"/>
        <v>0.29278439420731511</v>
      </c>
      <c r="Q373" s="4">
        <f t="shared" si="40"/>
        <v>0.21582147633297918</v>
      </c>
      <c r="R373" s="4">
        <f t="shared" si="40"/>
        <v>0.12333115898309764</v>
      </c>
      <c r="S373" s="4">
        <f t="shared" si="40"/>
        <v>9.675222247756278E-2</v>
      </c>
    </row>
    <row r="374" spans="1:19" x14ac:dyDescent="0.2">
      <c r="A374">
        <v>366</v>
      </c>
      <c r="B374">
        <f t="shared" si="38"/>
        <v>-0.35000000000004117</v>
      </c>
      <c r="C374">
        <f t="shared" si="36"/>
        <v>165.19999999999968</v>
      </c>
      <c r="D374" s="8">
        <f>EXP(SUMPRODUCT(LN($F374:$S374),AlturaTRI!$C$24:$P$24)+SUMPRODUCT(LN(1-$F374:$S374),1-AlturaTRI!$C$24:$P$24))</f>
        <v>5.1551895224742295E-2</v>
      </c>
      <c r="E374">
        <f t="shared" si="37"/>
        <v>0.17228184897250348</v>
      </c>
      <c r="F374" s="4">
        <f t="shared" si="40"/>
        <v>0.28370660654480823</v>
      </c>
      <c r="G374" s="4">
        <f t="shared" si="40"/>
        <v>0.14237769353885432</v>
      </c>
      <c r="H374" s="4">
        <f t="shared" si="40"/>
        <v>9.4999671309428768E-2</v>
      </c>
      <c r="I374" s="4">
        <f t="shared" si="40"/>
        <v>0.1846260366208522</v>
      </c>
      <c r="J374" s="4">
        <f t="shared" si="40"/>
        <v>5.0000986976880539E-2</v>
      </c>
      <c r="K374" s="4">
        <f t="shared" si="40"/>
        <v>7.2668699404612902E-2</v>
      </c>
      <c r="L374" s="4">
        <f t="shared" si="40"/>
        <v>0.33467248806931665</v>
      </c>
      <c r="M374" s="4">
        <f t="shared" si="40"/>
        <v>3.9508691980336019E-2</v>
      </c>
      <c r="N374" s="4">
        <f t="shared" si="40"/>
        <v>0.62769624610570784</v>
      </c>
      <c r="O374" s="4">
        <f t="shared" si="40"/>
        <v>0.25826471548011454</v>
      </c>
      <c r="P374" s="4">
        <f t="shared" si="40"/>
        <v>0.29509485598427232</v>
      </c>
      <c r="Q374" s="4">
        <f t="shared" si="40"/>
        <v>0.21932452851703357</v>
      </c>
      <c r="R374" s="4">
        <f t="shared" si="40"/>
        <v>0.12506057562020276</v>
      </c>
      <c r="S374" s="4">
        <f t="shared" si="40"/>
        <v>9.8870139782579983E-2</v>
      </c>
    </row>
    <row r="375" spans="1:19" x14ac:dyDescent="0.2">
      <c r="A375">
        <v>367</v>
      </c>
      <c r="B375">
        <f t="shared" si="38"/>
        <v>-0.34000000000004116</v>
      </c>
      <c r="C375">
        <f t="shared" si="36"/>
        <v>165.27999999999966</v>
      </c>
      <c r="D375" s="8">
        <f>EXP(SUMPRODUCT(LN($F375:$S375),AlturaTRI!$C$24:$P$24)+SUMPRODUCT(LN(1-$F375:$S375),1-AlturaTRI!$C$24:$P$24))</f>
        <v>4.9824453986326851E-2</v>
      </c>
      <c r="E375">
        <f t="shared" si="37"/>
        <v>0.1728772478239162</v>
      </c>
      <c r="F375" s="4">
        <f t="shared" si="40"/>
        <v>0.28466029458993347</v>
      </c>
      <c r="G375" s="4">
        <f t="shared" si="40"/>
        <v>0.14373165499040477</v>
      </c>
      <c r="H375" s="4">
        <f t="shared" si="40"/>
        <v>9.617649805991467E-2</v>
      </c>
      <c r="I375" s="4">
        <f t="shared" si="40"/>
        <v>0.18596330081208956</v>
      </c>
      <c r="J375" s="4">
        <f t="shared" si="40"/>
        <v>5.0930498635349084E-2</v>
      </c>
      <c r="K375" s="4">
        <f t="shared" si="40"/>
        <v>7.3775472878577497E-2</v>
      </c>
      <c r="L375" s="4">
        <f t="shared" si="40"/>
        <v>0.34162984047540318</v>
      </c>
      <c r="M375" s="4">
        <f t="shared" si="40"/>
        <v>3.9899677712592521E-2</v>
      </c>
      <c r="N375" s="4">
        <f t="shared" si="40"/>
        <v>0.630243693265363</v>
      </c>
      <c r="O375" s="4">
        <f t="shared" si="40"/>
        <v>0.26339233286927471</v>
      </c>
      <c r="P375" s="4">
        <f t="shared" si="40"/>
        <v>0.2974158827606333</v>
      </c>
      <c r="Q375" s="4">
        <f t="shared" si="40"/>
        <v>0.22286827996726249</v>
      </c>
      <c r="R375" s="4">
        <f t="shared" si="40"/>
        <v>0.12681073518111172</v>
      </c>
      <c r="S375" s="4">
        <f t="shared" si="40"/>
        <v>0.10102923296322029</v>
      </c>
    </row>
    <row r="376" spans="1:19" x14ac:dyDescent="0.2">
      <c r="A376">
        <v>368</v>
      </c>
      <c r="B376">
        <f t="shared" si="38"/>
        <v>-0.33000000000004115</v>
      </c>
      <c r="C376">
        <f t="shared" si="36"/>
        <v>165.35999999999967</v>
      </c>
      <c r="D376" s="8">
        <f>EXP(SUMPRODUCT(LN($F376:$S376),AlturaTRI!$C$24:$P$24)+SUMPRODUCT(LN(1-$F376:$S376),1-AlturaTRI!$C$24:$P$24))</f>
        <v>4.8123616374047815E-2</v>
      </c>
      <c r="E376">
        <f t="shared" si="37"/>
        <v>0.17345735774572194</v>
      </c>
      <c r="F376" s="4">
        <f t="shared" si="40"/>
        <v>0.28561591017971805</v>
      </c>
      <c r="G376" s="4">
        <f t="shared" si="40"/>
        <v>0.14509631376940241</v>
      </c>
      <c r="H376" s="4">
        <f t="shared" si="40"/>
        <v>9.7366334556309886E-2</v>
      </c>
      <c r="I376" s="4">
        <f t="shared" si="40"/>
        <v>0.18730802588041071</v>
      </c>
      <c r="J376" s="4">
        <f t="shared" si="40"/>
        <v>5.1876346214224996E-2</v>
      </c>
      <c r="K376" s="4">
        <f t="shared" si="40"/>
        <v>7.4897741500098425E-2</v>
      </c>
      <c r="L376" s="4">
        <f t="shared" si="40"/>
        <v>0.34865603297625658</v>
      </c>
      <c r="M376" s="4">
        <f t="shared" si="40"/>
        <v>4.0294370393002918E-2</v>
      </c>
      <c r="N376" s="4">
        <f t="shared" si="40"/>
        <v>0.63278390709864984</v>
      </c>
      <c r="O376" s="4">
        <f t="shared" si="40"/>
        <v>0.26858489087593179</v>
      </c>
      <c r="P376" s="4">
        <f t="shared" si="40"/>
        <v>0.299747402354613</v>
      </c>
      <c r="Q376" s="4">
        <f t="shared" si="40"/>
        <v>0.22645268072487876</v>
      </c>
      <c r="R376" s="4">
        <f t="shared" si="40"/>
        <v>0.12858178788907601</v>
      </c>
      <c r="S376" s="4">
        <f t="shared" si="40"/>
        <v>0.10323007442417809</v>
      </c>
    </row>
    <row r="377" spans="1:19" x14ac:dyDescent="0.2">
      <c r="A377">
        <v>369</v>
      </c>
      <c r="B377">
        <f t="shared" si="38"/>
        <v>-0.32000000000004114</v>
      </c>
      <c r="C377">
        <f t="shared" si="36"/>
        <v>165.43999999999966</v>
      </c>
      <c r="D377" s="8">
        <f>EXP(SUMPRODUCT(LN($F377:$S377),AlturaTRI!$C$24:$P$24)+SUMPRODUCT(LN(1-$F377:$S377),1-AlturaTRI!$C$24:$P$24))</f>
        <v>4.6450320137448771E-2</v>
      </c>
      <c r="E377">
        <f t="shared" si="37"/>
        <v>0.17402201122328398</v>
      </c>
      <c r="F377" s="4">
        <f t="shared" si="40"/>
        <v>0.28657344863021506</v>
      </c>
      <c r="G377" s="4">
        <f t="shared" si="40"/>
        <v>0.14647171293133326</v>
      </c>
      <c r="H377" s="4">
        <f t="shared" si="40"/>
        <v>9.8569285650923155E-2</v>
      </c>
      <c r="I377" s="4">
        <f t="shared" si="40"/>
        <v>0.18866022123618423</v>
      </c>
      <c r="J377" s="4">
        <f t="shared" si="40"/>
        <v>5.2838781493910268E-2</v>
      </c>
      <c r="K377" s="4">
        <f t="shared" si="40"/>
        <v>7.6035680546239756E-2</v>
      </c>
      <c r="L377" s="4">
        <f t="shared" si="40"/>
        <v>0.35574864778301762</v>
      </c>
      <c r="M377" s="4">
        <f t="shared" si="40"/>
        <v>4.0692801941936439E-2</v>
      </c>
      <c r="N377" s="4">
        <f t="shared" si="40"/>
        <v>0.63531676767284573</v>
      </c>
      <c r="O377" s="4">
        <f t="shared" si="40"/>
        <v>0.27384175980016401</v>
      </c>
      <c r="P377" s="4">
        <f t="shared" si="40"/>
        <v>0.30208934062406112</v>
      </c>
      <c r="Q377" s="4">
        <f t="shared" si="40"/>
        <v>0.23007766226970586</v>
      </c>
      <c r="R377" s="4">
        <f t="shared" si="40"/>
        <v>0.13037388223061031</v>
      </c>
      <c r="S377" s="4">
        <f t="shared" si="40"/>
        <v>0.10547323440539702</v>
      </c>
    </row>
    <row r="378" spans="1:19" x14ac:dyDescent="0.2">
      <c r="A378">
        <v>370</v>
      </c>
      <c r="B378">
        <f t="shared" si="38"/>
        <v>-0.31000000000004113</v>
      </c>
      <c r="C378">
        <f t="shared" si="36"/>
        <v>165.51999999999967</v>
      </c>
      <c r="D378" s="8">
        <f>EXP(SUMPRODUCT(LN($F378:$S378),AlturaTRI!$C$24:$P$24)+SUMPRODUCT(LN(1-$F378:$S378),1-AlturaTRI!$C$24:$P$24))</f>
        <v>4.4805455535122829E-2</v>
      </c>
      <c r="E378">
        <f t="shared" si="37"/>
        <v>0.17457104483259001</v>
      </c>
      <c r="F378" s="4">
        <f t="shared" si="40"/>
        <v>0.28753290519626101</v>
      </c>
      <c r="G378" s="4">
        <f t="shared" si="40"/>
        <v>0.14785789489161127</v>
      </c>
      <c r="H378" s="4">
        <f t="shared" si="40"/>
        <v>9.9785456063177957E-2</v>
      </c>
      <c r="I378" s="4">
        <f t="shared" si="40"/>
        <v>0.19001989580517256</v>
      </c>
      <c r="J378" s="4">
        <f t="shared" si="40"/>
        <v>5.3818058812070628E-2</v>
      </c>
      <c r="K378" s="4">
        <f t="shared" si="40"/>
        <v>7.7189465996368209E-2</v>
      </c>
      <c r="L378" s="4">
        <f t="shared" si="40"/>
        <v>0.36290515641147258</v>
      </c>
      <c r="M378" s="4">
        <f t="shared" si="40"/>
        <v>4.1095004490478579E-2</v>
      </c>
      <c r="N378" s="4">
        <f t="shared" si="40"/>
        <v>0.63784215662219912</v>
      </c>
      <c r="O378" s="4">
        <f t="shared" si="40"/>
        <v>0.27916224820426494</v>
      </c>
      <c r="P378" s="4">
        <f t="shared" si="40"/>
        <v>0.30444162146576259</v>
      </c>
      <c r="Q378" s="4">
        <f t="shared" si="40"/>
        <v>0.23374313714456019</v>
      </c>
      <c r="R378" s="4">
        <f t="shared" si="40"/>
        <v>0.13218716485897564</v>
      </c>
      <c r="S378" s="4">
        <f t="shared" si="40"/>
        <v>0.10775928044019231</v>
      </c>
    </row>
    <row r="379" spans="1:19" x14ac:dyDescent="0.2">
      <c r="A379">
        <v>371</v>
      </c>
      <c r="B379">
        <f t="shared" si="38"/>
        <v>-0.30000000000004112</v>
      </c>
      <c r="C379">
        <f t="shared" si="36"/>
        <v>165.59999999999968</v>
      </c>
      <c r="D379" s="8">
        <f>EXP(SUMPRODUCT(LN($F379:$S379),AlturaTRI!$C$24:$P$24)+SUMPRODUCT(LN(1-$F379:$S379),1-AlturaTRI!$C$24:$P$24))</f>
        <v>4.3189863295118591E-2</v>
      </c>
      <c r="E379">
        <f t="shared" si="37"/>
        <v>0.17510429931903801</v>
      </c>
      <c r="F379" s="4">
        <f t="shared" si="40"/>
        <v>0.28849427507141989</v>
      </c>
      <c r="G379" s="4">
        <f t="shared" si="40"/>
        <v>0.14925490140767156</v>
      </c>
      <c r="H379" s="4">
        <f t="shared" si="40"/>
        <v>0.10101495035011882</v>
      </c>
      <c r="I379" s="4">
        <f t="shared" si="40"/>
        <v>0.19138705802201081</v>
      </c>
      <c r="J379" s="4">
        <f t="shared" si="40"/>
        <v>5.4814435037311232E-2</v>
      </c>
      <c r="K379" s="4">
        <f t="shared" si="40"/>
        <v>7.8359274491165545E-2</v>
      </c>
      <c r="L379" s="4">
        <f t="shared" si="40"/>
        <v>0.37012292234409327</v>
      </c>
      <c r="M379" s="4">
        <f t="shared" si="40"/>
        <v>4.1501010380499484E-2</v>
      </c>
      <c r="N379" s="4">
        <f t="shared" si="40"/>
        <v>0.64035995716589944</v>
      </c>
      <c r="O379" s="4">
        <f t="shared" si="40"/>
        <v>0.28454560227835013</v>
      </c>
      <c r="P379" s="4">
        <f t="shared" si="40"/>
        <v>0.30680416681542083</v>
      </c>
      <c r="Q379" s="4">
        <f t="shared" si="40"/>
        <v>0.23744899859081586</v>
      </c>
      <c r="R379" s="4">
        <f t="shared" si="40"/>
        <v>0.13402178049604491</v>
      </c>
      <c r="S379" s="4">
        <f t="shared" si="40"/>
        <v>0.11008877679274939</v>
      </c>
    </row>
    <row r="380" spans="1:19" x14ac:dyDescent="0.2">
      <c r="A380">
        <v>372</v>
      </c>
      <c r="B380">
        <f t="shared" si="38"/>
        <v>-0.29000000000004111</v>
      </c>
      <c r="C380">
        <f t="shared" si="36"/>
        <v>165.67999999999967</v>
      </c>
      <c r="D380" s="8">
        <f>EXP(SUMPRODUCT(LN($F380:$S380),AlturaTRI!$C$24:$P$24)+SUMPRODUCT(LN(1-$F380:$S380),1-AlturaTRI!$C$24:$P$24))</f>
        <v>4.1604332724475883E-2</v>
      </c>
      <c r="E380">
        <f t="shared" si="37"/>
        <v>0.17562161967438844</v>
      </c>
      <c r="F380" s="4">
        <f t="shared" si="40"/>
        <v>0.2894575533879305</v>
      </c>
      <c r="G380" s="4">
        <f t="shared" si="40"/>
        <v>0.15066277356092325</v>
      </c>
      <c r="H380" s="4">
        <f t="shared" si="40"/>
        <v>0.1022578728762415</v>
      </c>
      <c r="I380" s="4">
        <f t="shared" si="40"/>
        <v>0.19276171582369633</v>
      </c>
      <c r="J380" s="4">
        <f t="shared" si="40"/>
        <v>5.5828169540226034E-2</v>
      </c>
      <c r="K380" s="4">
        <f t="shared" si="40"/>
        <v>7.9545283290027927E-2</v>
      </c>
      <c r="L380" s="4">
        <f t="shared" si="40"/>
        <v>0.37739920405916638</v>
      </c>
      <c r="M380" s="4">
        <f t="shared" si="40"/>
        <v>4.1910852164689358E-2</v>
      </c>
      <c r="N380" s="4">
        <f t="shared" si="40"/>
        <v>0.6428700541253658</v>
      </c>
      <c r="O380" s="4">
        <f t="shared" si="40"/>
        <v>0.28999100531110694</v>
      </c>
      <c r="P380" s="4">
        <f t="shared" si="40"/>
        <v>0.30917689664833198</v>
      </c>
      <c r="Q380" s="4">
        <f t="shared" si="40"/>
        <v>0.24119512019608355</v>
      </c>
      <c r="R380" s="4">
        <f t="shared" si="40"/>
        <v>0.13587787183257841</v>
      </c>
      <c r="S380" s="4">
        <f t="shared" si="40"/>
        <v>0.1124622838749058</v>
      </c>
    </row>
    <row r="381" spans="1:19" x14ac:dyDescent="0.2">
      <c r="A381">
        <v>373</v>
      </c>
      <c r="B381">
        <f t="shared" si="38"/>
        <v>-0.2800000000000411</v>
      </c>
      <c r="C381">
        <f t="shared" si="36"/>
        <v>165.75999999999968</v>
      </c>
      <c r="D381" s="8">
        <f>EXP(SUMPRODUCT(LN($F381:$S381),AlturaTRI!$C$24:$P$24)+SUMPRODUCT(LN(1-$F381:$S381),1-AlturaTRI!$C$24:$P$24))</f>
        <v>4.0049599978691744E-2</v>
      </c>
      <c r="E381">
        <f t="shared" si="37"/>
        <v>0.17612285521182761</v>
      </c>
      <c r="F381" s="4">
        <f t="shared" si="40"/>
        <v>0.29042273521665729</v>
      </c>
      <c r="G381" s="4">
        <f t="shared" si="40"/>
        <v>0.1520815517385665</v>
      </c>
      <c r="H381" s="4">
        <f t="shared" si="40"/>
        <v>0.10351432778264379</v>
      </c>
      <c r="I381" s="4">
        <f t="shared" ref="G381:S400" si="41">1/(1+EXP(-I$2*($B381-I$3)))</f>
        <v>0.19414387664309241</v>
      </c>
      <c r="J381" s="4">
        <f t="shared" si="41"/>
        <v>5.6859524161731033E-2</v>
      </c>
      <c r="K381" s="4">
        <f t="shared" si="41"/>
        <v>8.0747670226824747E-2</v>
      </c>
      <c r="L381" s="4">
        <f t="shared" si="41"/>
        <v>0.38473115842401745</v>
      </c>
      <c r="M381" s="4">
        <f t="shared" si="41"/>
        <v>4.2324562606559597E-2</v>
      </c>
      <c r="N381" s="4">
        <f t="shared" si="41"/>
        <v>0.64537233394085014</v>
      </c>
      <c r="O381" s="4">
        <f t="shared" si="41"/>
        <v>0.29549757727072229</v>
      </c>
      <c r="P381" s="4">
        <f t="shared" si="41"/>
        <v>0.31155972898075918</v>
      </c>
      <c r="Q381" s="4">
        <f t="shared" si="41"/>
        <v>0.24498135555494271</v>
      </c>
      <c r="R381" s="4">
        <f t="shared" si="41"/>
        <v>0.13775557942693753</v>
      </c>
      <c r="S381" s="4">
        <f t="shared" si="41"/>
        <v>0.11488035764216822</v>
      </c>
    </row>
    <row r="382" spans="1:19" x14ac:dyDescent="0.2">
      <c r="A382">
        <v>374</v>
      </c>
      <c r="B382">
        <f t="shared" si="38"/>
        <v>-0.2700000000000411</v>
      </c>
      <c r="C382">
        <f t="shared" si="36"/>
        <v>165.83999999999966</v>
      </c>
      <c r="D382" s="8">
        <f>EXP(SUMPRODUCT(LN($F382:$S382),AlturaTRI!$C$24:$P$24)+SUMPRODUCT(LN(1-$F382:$S382),1-AlturaTRI!$C$24:$P$24))</f>
        <v>3.8526346501173606E-2</v>
      </c>
      <c r="E382">
        <f t="shared" si="37"/>
        <v>0.17660785963909389</v>
      </c>
      <c r="F382" s="4">
        <f t="shared" ref="F382:S445" si="42">1/(1+EXP(-F$2*($B382-F$3)))</f>
        <v>0.2913898155670448</v>
      </c>
      <c r="G382" s="4">
        <f t="shared" si="41"/>
        <v>0.15351127561527753</v>
      </c>
      <c r="H382" s="4">
        <f t="shared" si="41"/>
        <v>0.10478441895549435</v>
      </c>
      <c r="I382" s="4">
        <f t="shared" si="41"/>
        <v>0.19553354740244719</v>
      </c>
      <c r="J382" s="4">
        <f t="shared" si="41"/>
        <v>5.790876317858986E-2</v>
      </c>
      <c r="K382" s="4">
        <f t="shared" si="41"/>
        <v>8.1966613663988969E-2</v>
      </c>
      <c r="L382" s="4">
        <f t="shared" si="41"/>
        <v>0.39211584444729242</v>
      </c>
      <c r="M382" s="4">
        <f t="shared" si="41"/>
        <v>4.2742174680409667E-2</v>
      </c>
      <c r="N382" s="4">
        <f t="shared" si="41"/>
        <v>0.64786668468735575</v>
      </c>
      <c r="O382" s="4">
        <f t="shared" si="41"/>
        <v>0.3010643745007997</v>
      </c>
      <c r="P382" s="4">
        <f t="shared" si="41"/>
        <v>0.31395257987201391</v>
      </c>
      <c r="Q382" s="4">
        <f t="shared" si="41"/>
        <v>0.24880753794367017</v>
      </c>
      <c r="R382" s="4">
        <f t="shared" si="41"/>
        <v>0.13965504160227038</v>
      </c>
      <c r="S382" s="4">
        <f t="shared" si="41"/>
        <v>0.11734354896895907</v>
      </c>
    </row>
    <row r="383" spans="1:19" x14ac:dyDescent="0.2">
      <c r="A383">
        <v>375</v>
      </c>
      <c r="B383">
        <f t="shared" si="38"/>
        <v>-0.26000000000004109</v>
      </c>
      <c r="C383">
        <f t="shared" si="36"/>
        <v>165.91999999999967</v>
      </c>
      <c r="D383" s="8">
        <f>EXP(SUMPRODUCT(LN($F383:$S383),AlturaTRI!$C$24:$P$24)+SUMPRODUCT(LN(1-$F383:$S383),1-AlturaTRI!$C$24:$P$24))</f>
        <v>3.7035197641891039E-2</v>
      </c>
      <c r="E383">
        <f t="shared" si="37"/>
        <v>0.17707649112961552</v>
      </c>
      <c r="F383" s="4">
        <f t="shared" si="42"/>
        <v>0.29235878938707544</v>
      </c>
      <c r="G383" s="4">
        <f t="shared" si="41"/>
        <v>0.15495198413476724</v>
      </c>
      <c r="H383" s="4">
        <f t="shared" si="41"/>
        <v>0.10606824999381627</v>
      </c>
      <c r="I383" s="4">
        <f t="shared" si="41"/>
        <v>0.19693073450693052</v>
      </c>
      <c r="J383" s="4">
        <f t="shared" si="41"/>
        <v>5.8976153266038771E-2</v>
      </c>
      <c r="K383" s="4">
        <f t="shared" si="41"/>
        <v>8.320229244491173E-2</v>
      </c>
      <c r="L383" s="4">
        <f t="shared" si="41"/>
        <v>0.39955022738319118</v>
      </c>
      <c r="M383" s="4">
        <f t="shared" si="41"/>
        <v>4.3163721571258223E-2</v>
      </c>
      <c r="N383" s="4">
        <f t="shared" si="41"/>
        <v>0.65035299608986652</v>
      </c>
      <c r="O383" s="4">
        <f t="shared" si="41"/>
        <v>0.30669038953582556</v>
      </c>
      <c r="P383" s="4">
        <f t="shared" si="41"/>
        <v>0.3163553634272524</v>
      </c>
      <c r="Q383" s="4">
        <f t="shared" si="41"/>
        <v>0.25267348000991419</v>
      </c>
      <c r="R383" s="4">
        <f t="shared" si="41"/>
        <v>0.14157639434220282</v>
      </c>
      <c r="S383" s="4">
        <f t="shared" si="41"/>
        <v>0.11985240300313756</v>
      </c>
    </row>
    <row r="384" spans="1:19" x14ac:dyDescent="0.2">
      <c r="A384">
        <v>376</v>
      </c>
      <c r="B384">
        <f t="shared" si="38"/>
        <v>-0.25000000000004108</v>
      </c>
      <c r="C384">
        <f t="shared" si="36"/>
        <v>165.99999999999966</v>
      </c>
      <c r="D384" s="8">
        <f>EXP(SUMPRODUCT(LN($F384:$S384),AlturaTRI!$C$24:$P$24)+SUMPRODUCT(LN(1-$F384:$S384),1-AlturaTRI!$C$24:$P$24))</f>
        <v>3.5576721463507217E-2</v>
      </c>
      <c r="E384">
        <f t="shared" si="37"/>
        <v>0.17752861239161194</v>
      </c>
      <c r="F384" s="4">
        <f t="shared" si="42"/>
        <v>0.29332965156323138</v>
      </c>
      <c r="G384" s="4">
        <f t="shared" si="41"/>
        <v>0.1564037154912169</v>
      </c>
      <c r="H384" s="4">
        <f t="shared" si="41"/>
        <v>0.10736592417658374</v>
      </c>
      <c r="I384" s="4">
        <f t="shared" si="41"/>
        <v>0.19833544383818974</v>
      </c>
      <c r="J384" s="4">
        <f t="shared" si="41"/>
        <v>6.0061963457417822E-2</v>
      </c>
      <c r="K384" s="4">
        <f t="shared" si="41"/>
        <v>8.4454885844614816E-2</v>
      </c>
      <c r="L384" s="4">
        <f t="shared" si="41"/>
        <v>0.40703118317847026</v>
      </c>
      <c r="M384" s="4">
        <f t="shared" si="41"/>
        <v>4.358923667473822E-2</v>
      </c>
      <c r="N384" s="4">
        <f t="shared" si="41"/>
        <v>0.65283115953788717</v>
      </c>
      <c r="O384" s="4">
        <f t="shared" si="41"/>
        <v>0.31237455104045764</v>
      </c>
      <c r="P384" s="4">
        <f t="shared" si="41"/>
        <v>0.31876799180099402</v>
      </c>
      <c r="Q384" s="4">
        <f t="shared" si="41"/>
        <v>0.25657897347825837</v>
      </c>
      <c r="R384" s="4">
        <f t="shared" si="41"/>
        <v>0.14351977118507422</v>
      </c>
      <c r="S384" s="4">
        <f t="shared" si="41"/>
        <v>0.12240745849988968</v>
      </c>
    </row>
    <row r="385" spans="1:19" x14ac:dyDescent="0.2">
      <c r="A385">
        <v>377</v>
      </c>
      <c r="B385">
        <f t="shared" si="38"/>
        <v>-0.24000000000004107</v>
      </c>
      <c r="C385">
        <f t="shared" si="36"/>
        <v>166.07999999999967</v>
      </c>
      <c r="D385" s="8">
        <f>EXP(SUMPRODUCT(LN($F385:$S385),AlturaTRI!$C$24:$P$24)+SUMPRODUCT(LN(1-$F385:$S385),1-AlturaTRI!$C$24:$P$24))</f>
        <v>3.4151427742251134E-2</v>
      </c>
      <c r="E385">
        <f t="shared" si="37"/>
        <v>0.17796409073511241</v>
      </c>
      <c r="F385" s="4">
        <f t="shared" si="42"/>
        <v>0.29430239692045967</v>
      </c>
      <c r="G385" s="4">
        <f t="shared" si="41"/>
        <v>0.15786650711059713</v>
      </c>
      <c r="H385" s="4">
        <f t="shared" si="41"/>
        <v>0.10867754442912946</v>
      </c>
      <c r="I385" s="4">
        <f t="shared" si="41"/>
        <v>0.19974768074792806</v>
      </c>
      <c r="J385" s="4">
        <f t="shared" si="41"/>
        <v>6.1166465100712795E-2</v>
      </c>
      <c r="K385" s="4">
        <f t="shared" si="41"/>
        <v>8.5724573518674976E-2</v>
      </c>
      <c r="L385" s="4">
        <f t="shared" si="41"/>
        <v>0.41455550325095647</v>
      </c>
      <c r="M385" s="4">
        <f t="shared" si="41"/>
        <v>4.401875359695482E-2</v>
      </c>
      <c r="N385" s="4">
        <f t="shared" si="41"/>
        <v>0.65530106809929312</v>
      </c>
      <c r="O385" s="4">
        <f t="shared" si="41"/>
        <v>0.31811572387659293</v>
      </c>
      <c r="P385" s="4">
        <f t="shared" si="41"/>
        <v>0.32119037520136862</v>
      </c>
      <c r="Q385" s="4">
        <f t="shared" si="41"/>
        <v>0.26052378887262329</v>
      </c>
      <c r="R385" s="4">
        <f t="shared" si="41"/>
        <v>0.14548530311675775</v>
      </c>
      <c r="S385" s="4">
        <f t="shared" si="41"/>
        <v>0.12500924713513725</v>
      </c>
    </row>
    <row r="386" spans="1:19" x14ac:dyDescent="0.2">
      <c r="A386">
        <v>378</v>
      </c>
      <c r="B386">
        <f t="shared" si="38"/>
        <v>-0.23000000000004106</v>
      </c>
      <c r="C386">
        <f t="shared" si="36"/>
        <v>166.15999999999968</v>
      </c>
      <c r="D386" s="8">
        <f>EXP(SUMPRODUCT(LN($F386:$S386),AlturaTRI!$C$24:$P$24)+SUMPRODUCT(LN(1-$F386:$S386),1-AlturaTRI!$C$24:$P$24))</f>
        <v>3.2759767169699701E-2</v>
      </c>
      <c r="E386">
        <f t="shared" si="37"/>
        <v>0.17838279813684441</v>
      </c>
      <c r="F386" s="4">
        <f t="shared" si="42"/>
        <v>0.29527702022214092</v>
      </c>
      <c r="G386" s="4">
        <f t="shared" si="41"/>
        <v>0.15934039563187438</v>
      </c>
      <c r="H386" s="4">
        <f t="shared" si="41"/>
        <v>0.11000321328886188</v>
      </c>
      <c r="I386" s="4">
        <f t="shared" si="41"/>
        <v>0.20116745005150624</v>
      </c>
      <c r="J386" s="4">
        <f t="shared" si="41"/>
        <v>6.2289931811912252E-2</v>
      </c>
      <c r="K386" s="4">
        <f t="shared" si="41"/>
        <v>8.7011535450374378E-2</v>
      </c>
      <c r="L386" s="4">
        <f t="shared" si="41"/>
        <v>0.422119899586273</v>
      </c>
      <c r="M386" s="4">
        <f t="shared" si="41"/>
        <v>4.4452306154305177E-2</v>
      </c>
      <c r="N386" s="4">
        <f t="shared" si="41"/>
        <v>0.65776261653348922</v>
      </c>
      <c r="O386" s="4">
        <f t="shared" si="41"/>
        <v>0.32391270930181965</v>
      </c>
      <c r="P386" s="4">
        <f t="shared" si="41"/>
        <v>0.32362242189509915</v>
      </c>
      <c r="Q386" s="4">
        <f t="shared" si="41"/>
        <v>0.2645076752564437</v>
      </c>
      <c r="R386" s="4">
        <f t="shared" si="41"/>
        <v>0.14747311846210961</v>
      </c>
      <c r="S386" s="4">
        <f t="shared" si="41"/>
        <v>0.127658292798672</v>
      </c>
    </row>
    <row r="387" spans="1:19" x14ac:dyDescent="0.2">
      <c r="A387">
        <v>379</v>
      </c>
      <c r="B387">
        <f t="shared" si="38"/>
        <v>-0.22000000000004105</v>
      </c>
      <c r="C387">
        <f t="shared" si="36"/>
        <v>166.23999999999967</v>
      </c>
      <c r="D387" s="8">
        <f>EXP(SUMPRODUCT(LN($F387:$S387),AlturaTRI!$C$24:$P$24)+SUMPRODUCT(LN(1-$F387:$S387),1-AlturaTRI!$C$24:$P$24))</f>
        <v>3.1402130760474038E-2</v>
      </c>
      <c r="E387">
        <f t="shared" si="37"/>
        <v>0.17878461130294931</v>
      </c>
      <c r="F387" s="4">
        <f t="shared" si="42"/>
        <v>0.29625351617006213</v>
      </c>
      <c r="G387" s="4">
        <f t="shared" si="41"/>
        <v>0.16082541688811067</v>
      </c>
      <c r="H387" s="4">
        <f t="shared" si="41"/>
        <v>0.11134303287029129</v>
      </c>
      <c r="I387" s="4">
        <f t="shared" si="41"/>
        <v>0.20259475602157048</v>
      </c>
      <c r="J387" s="4">
        <f t="shared" si="41"/>
        <v>6.3432639425083065E-2</v>
      </c>
      <c r="K387" s="4">
        <f t="shared" si="41"/>
        <v>8.8315951896052444E-2</v>
      </c>
      <c r="L387" s="4">
        <f t="shared" si="41"/>
        <v>0.4297210101374726</v>
      </c>
      <c r="M387" s="4">
        <f t="shared" si="41"/>
        <v>4.4889928373259849E-2</v>
      </c>
      <c r="N387" s="4">
        <f t="shared" si="41"/>
        <v>0.66021570130387863</v>
      </c>
      <c r="O387" s="4">
        <f t="shared" si="41"/>
        <v>0.32976424530247911</v>
      </c>
      <c r="P387" s="4">
        <f t="shared" si="41"/>
        <v>0.32606403821322527</v>
      </c>
      <c r="Q387" s="4">
        <f t="shared" si="41"/>
        <v>0.26853035999155406</v>
      </c>
      <c r="R387" s="4">
        <f t="shared" si="41"/>
        <v>0.14948334277509412</v>
      </c>
      <c r="S387" s="4">
        <f t="shared" si="41"/>
        <v>0.13035511086728255</v>
      </c>
    </row>
    <row r="388" spans="1:19" x14ac:dyDescent="0.2">
      <c r="A388">
        <v>380</v>
      </c>
      <c r="B388">
        <f t="shared" si="38"/>
        <v>-0.21000000000004104</v>
      </c>
      <c r="C388">
        <f t="shared" si="36"/>
        <v>166.31999999999968</v>
      </c>
      <c r="D388" s="8">
        <f>EXP(SUMPRODUCT(LN($F388:$S388),AlturaTRI!$C$24:$P$24)+SUMPRODUCT(LN(1-$F388:$S388),1-AlturaTRI!$C$24:$P$24))</f>
        <v>3.0078849469634985E-2</v>
      </c>
      <c r="E388">
        <f t="shared" si="37"/>
        <v>0.17916941172948095</v>
      </c>
      <c r="F388" s="4">
        <f t="shared" si="42"/>
        <v>0.2972318794043925</v>
      </c>
      <c r="G388" s="4">
        <f t="shared" si="41"/>
        <v>0.16232160588746211</v>
      </c>
      <c r="H388" s="4">
        <f t="shared" si="41"/>
        <v>0.1126971048293637</v>
      </c>
      <c r="I388" s="4">
        <f t="shared" si="41"/>
        <v>0.20402960238170847</v>
      </c>
      <c r="J388" s="4">
        <f t="shared" si="41"/>
        <v>6.459486593906659E-2</v>
      </c>
      <c r="K388" s="4">
        <f t="shared" si="41"/>
        <v>8.9638003328635474E-2</v>
      </c>
      <c r="L388" s="4">
        <f t="shared" si="41"/>
        <v>0.43735540451033789</v>
      </c>
      <c r="M388" s="4">
        <f t="shared" si="41"/>
        <v>4.5331654490104421E-2</v>
      </c>
      <c r="N388" s="4">
        <f t="shared" si="41"/>
        <v>0.66266022058964003</v>
      </c>
      <c r="O388" s="4">
        <f t="shared" si="41"/>
        <v>0.33566900706415165</v>
      </c>
      <c r="P388" s="4">
        <f t="shared" si="41"/>
        <v>0.32851512855757353</v>
      </c>
      <c r="Q388" s="4">
        <f t="shared" si="41"/>
        <v>0.27259154851670381</v>
      </c>
      <c r="R388" s="4">
        <f t="shared" si="41"/>
        <v>0.15151609872763444</v>
      </c>
      <c r="S388" s="4">
        <f t="shared" si="41"/>
        <v>0.13310020745820431</v>
      </c>
    </row>
    <row r="389" spans="1:19" x14ac:dyDescent="0.2">
      <c r="A389">
        <v>381</v>
      </c>
      <c r="B389">
        <f t="shared" si="38"/>
        <v>-0.20000000000004103</v>
      </c>
      <c r="C389">
        <f t="shared" si="36"/>
        <v>166.39999999999966</v>
      </c>
      <c r="D389" s="8">
        <f>EXP(SUMPRODUCT(LN($F389:$S389),AlturaTRI!$C$24:$P$24)+SUMPRODUCT(LN(1-$F389:$S389),1-AlturaTRI!$C$24:$P$24))</f>
        <v>2.8790194022292232E-2</v>
      </c>
      <c r="E389">
        <f t="shared" si="37"/>
        <v>0.17953708576064589</v>
      </c>
      <c r="F389" s="4">
        <f t="shared" si="42"/>
        <v>0.2982121045036637</v>
      </c>
      <c r="G389" s="4">
        <f t="shared" si="41"/>
        <v>0.1638289967940815</v>
      </c>
      <c r="H389" s="4">
        <f t="shared" si="41"/>
        <v>0.11406553032710377</v>
      </c>
      <c r="I389" s="4">
        <f t="shared" si="41"/>
        <v>0.20547199230013583</v>
      </c>
      <c r="J389" s="4">
        <f t="shared" si="41"/>
        <v>6.5776891460697651E-2</v>
      </c>
      <c r="K389" s="4">
        <f t="shared" si="41"/>
        <v>9.0977870379320439E-2</v>
      </c>
      <c r="L389" s="4">
        <f t="shared" si="41"/>
        <v>0.4450195899152512</v>
      </c>
      <c r="M389" s="4">
        <f t="shared" si="41"/>
        <v>4.5777518950640583E-2</v>
      </c>
      <c r="N389" s="4">
        <f t="shared" si="41"/>
        <v>0.66509607429681783</v>
      </c>
      <c r="O389" s="4">
        <f t="shared" si="41"/>
        <v>0.34162560758194099</v>
      </c>
      <c r="P389" s="4">
        <f t="shared" si="41"/>
        <v>0.33097559540798005</v>
      </c>
      <c r="Q389" s="4">
        <f t="shared" si="41"/>
        <v>0.27669092414660923</v>
      </c>
      <c r="R389" s="4">
        <f t="shared" si="41"/>
        <v>0.15357150599724254</v>
      </c>
      <c r="S389" s="4">
        <f t="shared" si="41"/>
        <v>0.13589407866328967</v>
      </c>
    </row>
    <row r="390" spans="1:19" x14ac:dyDescent="0.2">
      <c r="A390">
        <v>382</v>
      </c>
      <c r="B390">
        <f t="shared" si="38"/>
        <v>-0.19000000000004102</v>
      </c>
      <c r="C390">
        <f t="shared" si="36"/>
        <v>166.47999999999968</v>
      </c>
      <c r="D390" s="8">
        <f>EXP(SUMPRODUCT(LN($F390:$S390),AlturaTRI!$C$24:$P$24)+SUMPRODUCT(LN(1-$F390:$S390),1-AlturaTRI!$C$24:$P$24))</f>
        <v>2.7536374956637525E-2</v>
      </c>
      <c r="E390">
        <f t="shared" si="37"/>
        <v>0.17988752464474594</v>
      </c>
      <c r="F390" s="4">
        <f t="shared" si="42"/>
        <v>0.29919418598475345</v>
      </c>
      <c r="G390" s="4">
        <f t="shared" si="41"/>
        <v>0.16534762290893151</v>
      </c>
      <c r="H390" s="4">
        <f t="shared" si="41"/>
        <v>0.1154484099925662</v>
      </c>
      <c r="I390" s="4">
        <f t="shared" si="41"/>
        <v>0.20692192838341522</v>
      </c>
      <c r="J390" s="4">
        <f t="shared" si="41"/>
        <v>6.6978998144447133E-2</v>
      </c>
      <c r="K390" s="4">
        <f t="shared" si="41"/>
        <v>9.2335733777390711E-2</v>
      </c>
      <c r="L390" s="4">
        <f t="shared" si="41"/>
        <v>0.4527100173647769</v>
      </c>
      <c r="M390" s="4">
        <f t="shared" si="41"/>
        <v>4.6227556409845931E-2</v>
      </c>
      <c r="N390" s="4">
        <f t="shared" si="41"/>
        <v>0.66752316406872136</v>
      </c>
      <c r="O390" s="4">
        <f t="shared" si="41"/>
        <v>0.34763259841246463</v>
      </c>
      <c r="P390" s="4">
        <f t="shared" si="41"/>
        <v>0.33344533933026876</v>
      </c>
      <c r="Q390" s="4">
        <f t="shared" si="41"/>
        <v>0.28082814789243304</v>
      </c>
      <c r="R390" s="4">
        <f t="shared" si="41"/>
        <v>0.15564968115348468</v>
      </c>
      <c r="S390" s="4">
        <f t="shared" si="41"/>
        <v>0.13873720976436429</v>
      </c>
    </row>
    <row r="391" spans="1:19" x14ac:dyDescent="0.2">
      <c r="A391">
        <v>383</v>
      </c>
      <c r="B391">
        <f t="shared" si="38"/>
        <v>-0.18000000000004102</v>
      </c>
      <c r="C391">
        <f t="shared" si="36"/>
        <v>166.55999999999966</v>
      </c>
      <c r="D391" s="8">
        <f>EXP(SUMPRODUCT(LN($F391:$S391),AlturaTRI!$C$24:$P$24)+SUMPRODUCT(LN(1-$F391:$S391),1-AlturaTRI!$C$24:$P$24))</f>
        <v>2.6317542880280168E-2</v>
      </c>
      <c r="E391">
        <f t="shared" si="37"/>
        <v>0.18022062458778321</v>
      </c>
      <c r="F391" s="4">
        <f t="shared" si="42"/>
        <v>0.30017811830287272</v>
      </c>
      <c r="G391" s="4">
        <f t="shared" si="41"/>
        <v>0.16687751665051387</v>
      </c>
      <c r="H391" s="4">
        <f t="shared" si="41"/>
        <v>0.11684584388509738</v>
      </c>
      <c r="I391" s="4">
        <f t="shared" si="41"/>
        <v>0.20837941267021032</v>
      </c>
      <c r="J391" s="4">
        <f t="shared" si="41"/>
        <v>6.8201470128389369E-2</v>
      </c>
      <c r="K391" s="4">
        <f t="shared" si="41"/>
        <v>9.3711774288142424E-2</v>
      </c>
      <c r="L391" s="4">
        <f t="shared" si="41"/>
        <v>0.46042308809446192</v>
      </c>
      <c r="M391" s="4">
        <f t="shared" si="41"/>
        <v>4.6681801731491723E-2</v>
      </c>
      <c r="N391" s="4">
        <f t="shared" si="41"/>
        <v>0.66994139329564117</v>
      </c>
      <c r="O391" s="4">
        <f t="shared" si="41"/>
        <v>0.35368847056896535</v>
      </c>
      <c r="P391" s="4">
        <f t="shared" si="41"/>
        <v>0.3359242589849909</v>
      </c>
      <c r="Q391" s="4">
        <f t="shared" si="41"/>
        <v>0.28500285830456235</v>
      </c>
      <c r="R391" s="4">
        <f t="shared" si="41"/>
        <v>0.15775073754334198</v>
      </c>
      <c r="S391" s="4">
        <f t="shared" si="41"/>
        <v>0.14163007443030881</v>
      </c>
    </row>
    <row r="392" spans="1:19" x14ac:dyDescent="0.2">
      <c r="A392">
        <v>384</v>
      </c>
      <c r="B392">
        <f t="shared" si="38"/>
        <v>-0.17000000000004101</v>
      </c>
      <c r="C392">
        <f t="shared" si="36"/>
        <v>166.63999999999967</v>
      </c>
      <c r="D392" s="8">
        <f>EXP(SUMPRODUCT(LN($F392:$S392),AlturaTRI!$C$24:$P$24)+SUMPRODUCT(LN(1-$F392:$S392),1-AlturaTRI!$C$24:$P$24))</f>
        <v>2.513378893842283E-2</v>
      </c>
      <c r="E392">
        <f t="shared" si="37"/>
        <v>0.18053628680469205</v>
      </c>
      <c r="F392" s="4">
        <f t="shared" si="42"/>
        <v>0.30116389585155723</v>
      </c>
      <c r="G392" s="4">
        <f t="shared" si="41"/>
        <v>0.16841870953552129</v>
      </c>
      <c r="H392" s="4">
        <f t="shared" si="41"/>
        <v>0.11825793145590871</v>
      </c>
      <c r="I392" s="4">
        <f t="shared" si="41"/>
        <v>0.20984444662507676</v>
      </c>
      <c r="J392" s="4">
        <f t="shared" si="41"/>
        <v>6.9444593466394741E-2</v>
      </c>
      <c r="K392" s="4">
        <f t="shared" si="41"/>
        <v>9.5106172648901421E-2</v>
      </c>
      <c r="L392" s="4">
        <f t="shared" si="41"/>
        <v>0.4681551601828518</v>
      </c>
      <c r="M392" s="4">
        <f t="shared" si="41"/>
        <v>4.7140289987717243E-2</v>
      </c>
      <c r="N392" s="4">
        <f t="shared" si="41"/>
        <v>0.67235066712387903</v>
      </c>
      <c r="O392" s="4">
        <f t="shared" si="41"/>
        <v>0.35979165556044529</v>
      </c>
      <c r="P392" s="4">
        <f t="shared" si="41"/>
        <v>0.33841225113692919</v>
      </c>
      <c r="Q392" s="4">
        <f t="shared" si="41"/>
        <v>0.28921467133853129</v>
      </c>
      <c r="R392" s="4">
        <f t="shared" si="41"/>
        <v>0.1598747851755298</v>
      </c>
      <c r="S392" s="4">
        <f t="shared" si="41"/>
        <v>0.14457313389647902</v>
      </c>
    </row>
    <row r="393" spans="1:19" x14ac:dyDescent="0.2">
      <c r="A393">
        <v>385</v>
      </c>
      <c r="B393">
        <f t="shared" si="38"/>
        <v>-0.160000000000041</v>
      </c>
      <c r="C393">
        <f t="shared" si="36"/>
        <v>166.71999999999969</v>
      </c>
      <c r="D393" s="8">
        <f>EXP(SUMPRODUCT(LN($F393:$S393),AlturaTRI!$C$24:$P$24)+SUMPRODUCT(LN(1-$F393:$S393),1-AlturaTRI!$C$24:$P$24))</f>
        <v>2.3985145491073369E-2</v>
      </c>
      <c r="E393">
        <f t="shared" si="37"/>
        <v>0.18083441756816132</v>
      </c>
      <c r="F393" s="4">
        <f t="shared" si="42"/>
        <v>0.30215151296266224</v>
      </c>
      <c r="G393" s="4">
        <f t="shared" si="41"/>
        <v>0.16997123215941826</v>
      </c>
      <c r="H393" s="4">
        <f t="shared" si="41"/>
        <v>0.11968477150896399</v>
      </c>
      <c r="I393" s="4">
        <f t="shared" si="41"/>
        <v>0.21131703113229283</v>
      </c>
      <c r="J393" s="4">
        <f t="shared" si="41"/>
        <v>7.0708656056447758E-2</v>
      </c>
      <c r="K393" s="4">
        <f t="shared" si="41"/>
        <v>9.6519109503110809E-2</v>
      </c>
      <c r="L393" s="4">
        <f t="shared" si="41"/>
        <v>0.47590255534535947</v>
      </c>
      <c r="M393" s="4">
        <f t="shared" si="41"/>
        <v>4.7603056458560465E-2</v>
      </c>
      <c r="N393" s="4">
        <f t="shared" si="41"/>
        <v>0.67475089246409736</v>
      </c>
      <c r="O393" s="4">
        <f t="shared" si="41"/>
        <v>0.36594052657518467</v>
      </c>
      <c r="P393" s="4">
        <f t="shared" si="41"/>
        <v>0.34090921066536917</v>
      </c>
      <c r="Q393" s="4">
        <f t="shared" si="41"/>
        <v>0.29346318024491164</v>
      </c>
      <c r="R393" s="4">
        <f t="shared" si="41"/>
        <v>0.16202193060384143</v>
      </c>
      <c r="S393" s="4">
        <f t="shared" si="41"/>
        <v>0.14756683612715601</v>
      </c>
    </row>
    <row r="394" spans="1:19" x14ac:dyDescent="0.2">
      <c r="A394">
        <v>386</v>
      </c>
      <c r="B394">
        <f t="shared" si="38"/>
        <v>-0.15000000000004099</v>
      </c>
      <c r="C394">
        <f t="shared" ref="C394:C457" si="43">B394*$B$3+$B$2</f>
        <v>166.79999999999967</v>
      </c>
      <c r="D394" s="8">
        <f>EXP(SUMPRODUCT(LN($F394:$S394),AlturaTRI!$C$24:$P$24)+SUMPRODUCT(LN(1-$F394:$S394),1-AlturaTRI!$C$24:$P$24))</f>
        <v>2.287158699516182E-2</v>
      </c>
      <c r="E394">
        <f t="shared" ref="E394:E457" si="44">1/SQRT(2*PI())*EXP(-(B394^2)/2)/0.4*$B$6</f>
        <v>0.1811149282550138</v>
      </c>
      <c r="F394" s="4">
        <f t="shared" si="42"/>
        <v>0.30314096390636136</v>
      </c>
      <c r="G394" s="4">
        <f t="shared" si="41"/>
        <v>0.17153511417695741</v>
      </c>
      <c r="H394" s="4">
        <f t="shared" si="41"/>
        <v>0.12112646216118368</v>
      </c>
      <c r="I394" s="4">
        <f t="shared" si="41"/>
        <v>0.21279716648973171</v>
      </c>
      <c r="J394" s="4">
        <f t="shared" si="41"/>
        <v>7.1993947564991168E-2</v>
      </c>
      <c r="K394" s="4">
        <f t="shared" si="41"/>
        <v>9.7950765332471754E-2</v>
      </c>
      <c r="L394" s="4">
        <f t="shared" si="41"/>
        <v>0.48366156587543419</v>
      </c>
      <c r="M394" s="4">
        <f t="shared" si="41"/>
        <v>4.8070136631443446E-2</v>
      </c>
      <c r="N394" s="4">
        <f t="shared" si="41"/>
        <v>0.67714197799899123</v>
      </c>
      <c r="O394" s="4">
        <f t="shared" si="41"/>
        <v>0.372133399808458</v>
      </c>
      <c r="P394" s="4">
        <f t="shared" si="41"/>
        <v>0.34341503057514161</v>
      </c>
      <c r="Q394" s="4">
        <f t="shared" si="41"/>
        <v>0.2977479554839606</v>
      </c>
      <c r="R394" s="4">
        <f t="shared" si="41"/>
        <v>0.16419227680958662</v>
      </c>
      <c r="S394" s="4">
        <f t="shared" si="41"/>
        <v>0.15061161496179865</v>
      </c>
    </row>
    <row r="395" spans="1:19" x14ac:dyDescent="0.2">
      <c r="A395">
        <v>387</v>
      </c>
      <c r="B395">
        <f t="shared" ref="B395:B458" si="45">B394+0.01</f>
        <v>-0.14000000000004098</v>
      </c>
      <c r="C395">
        <f t="shared" si="43"/>
        <v>166.87999999999968</v>
      </c>
      <c r="D395" s="8">
        <f>EXP(SUMPRODUCT(LN($F395:$S395),AlturaTRI!$C$24:$P$24)+SUMPRODUCT(LN(1-$F395:$S395),1-AlturaTRI!$C$24:$P$24))</f>
        <v>2.1793031086131356E-2</v>
      </c>
      <c r="E395">
        <f t="shared" si="44"/>
        <v>0.18137773539011057</v>
      </c>
      <c r="F395" s="4">
        <f t="shared" si="42"/>
        <v>0.30413224289114921</v>
      </c>
      <c r="G395" s="4">
        <f t="shared" si="41"/>
        <v>0.17311038428263836</v>
      </c>
      <c r="H395" s="4">
        <f t="shared" si="41"/>
        <v>0.12258310080196898</v>
      </c>
      <c r="I395" s="4">
        <f t="shared" si="41"/>
        <v>0.21428485240277798</v>
      </c>
      <c r="J395" s="4">
        <f t="shared" si="41"/>
        <v>7.3300759347196626E-2</v>
      </c>
      <c r="K395" s="4">
        <f t="shared" si="41"/>
        <v>9.9401320387120351E-2</v>
      </c>
      <c r="L395" s="4">
        <f t="shared" si="41"/>
        <v>0.49142846170545262</v>
      </c>
      <c r="M395" s="4">
        <f t="shared" si="41"/>
        <v>4.8541566200612202E-2</v>
      </c>
      <c r="N395" s="4">
        <f t="shared" si="41"/>
        <v>0.67952383419028406</v>
      </c>
      <c r="O395" s="4">
        <f t="shared" si="41"/>
        <v>0.37836853593368552</v>
      </c>
      <c r="P395" s="4">
        <f t="shared" si="41"/>
        <v>0.34592960200843753</v>
      </c>
      <c r="Q395" s="4">
        <f t="shared" si="41"/>
        <v>0.30206854466578598</v>
      </c>
      <c r="R395" s="4">
        <f t="shared" si="41"/>
        <v>0.16638592308319797</v>
      </c>
      <c r="S395" s="4">
        <f t="shared" si="41"/>
        <v>0.15370788924595205</v>
      </c>
    </row>
    <row r="396" spans="1:19" x14ac:dyDescent="0.2">
      <c r="A396">
        <v>388</v>
      </c>
      <c r="B396">
        <f t="shared" si="45"/>
        <v>-0.13000000000004097</v>
      </c>
      <c r="C396">
        <f t="shared" si="43"/>
        <v>166.95999999999967</v>
      </c>
      <c r="D396" s="8">
        <f>EXP(SUMPRODUCT(LN($F396:$S396),AlturaTRI!$C$24:$P$24)+SUMPRODUCT(LN(1-$F396:$S396),1-AlturaTRI!$C$24:$P$24))</f>
        <v>2.0749339852313201E-2</v>
      </c>
      <c r="E396">
        <f t="shared" si="44"/>
        <v>0.18162276068775002</v>
      </c>
      <c r="F396" s="4">
        <f t="shared" si="42"/>
        <v>0.30512534406384789</v>
      </c>
      <c r="G396" s="4">
        <f t="shared" si="41"/>
        <v>0.17469707019111627</v>
      </c>
      <c r="H396" s="4">
        <f t="shared" si="41"/>
        <v>0.12405478405205081</v>
      </c>
      <c r="I396" s="4">
        <f t="shared" si="41"/>
        <v>0.2157800879782906</v>
      </c>
      <c r="J396" s="4">
        <f t="shared" si="41"/>
        <v>7.4629384363063003E-2</v>
      </c>
      <c r="K396" s="4">
        <f t="shared" si="41"/>
        <v>0.10087095461382529</v>
      </c>
      <c r="L396" s="4">
        <f t="shared" si="41"/>
        <v>0.49919949755892296</v>
      </c>
      <c r="M396" s="4">
        <f t="shared" si="41"/>
        <v>4.9017381066529808E-2</v>
      </c>
      <c r="N396" s="4">
        <f t="shared" si="41"/>
        <v>0.68189637328505348</v>
      </c>
      <c r="O396" s="4">
        <f t="shared" si="41"/>
        <v>0.38464414171568156</v>
      </c>
      <c r="P396" s="4">
        <f t="shared" si="41"/>
        <v>0.3484528142573986</v>
      </c>
      <c r="Q396" s="4">
        <f t="shared" si="41"/>
        <v>0.30642447251675087</v>
      </c>
      <c r="R396" s="4">
        <f t="shared" si="41"/>
        <v>0.1686029649050815</v>
      </c>
      <c r="S396" s="4">
        <f t="shared" si="41"/>
        <v>0.1568560619477522</v>
      </c>
    </row>
    <row r="397" spans="1:19" x14ac:dyDescent="0.2">
      <c r="A397">
        <v>389</v>
      </c>
      <c r="B397">
        <f t="shared" si="45"/>
        <v>-0.12000000000004098</v>
      </c>
      <c r="C397">
        <f t="shared" si="43"/>
        <v>167.03999999999968</v>
      </c>
      <c r="D397" s="8">
        <f>EXP(SUMPRODUCT(LN($F397:$S397),AlturaTRI!$C$24:$P$24)+SUMPRODUCT(LN(1-$F397:$S397),1-AlturaTRI!$C$24:$P$24))</f>
        <v>1.9740321294187027E-2</v>
      </c>
      <c r="E397">
        <f t="shared" si="44"/>
        <v>0.18184993109053205</v>
      </c>
      <c r="F397" s="4">
        <f t="shared" si="42"/>
        <v>0.30612026150961757</v>
      </c>
      <c r="G397" s="4">
        <f t="shared" si="41"/>
        <v>0.17629519861756632</v>
      </c>
      <c r="H397" s="4">
        <f t="shared" si="41"/>
        <v>0.12554160772166723</v>
      </c>
      <c r="I397" s="4">
        <f t="shared" si="41"/>
        <v>0.21728287171861452</v>
      </c>
      <c r="J397" s="4">
        <f t="shared" si="41"/>
        <v>7.5980117089243529E-2</v>
      </c>
      <c r="K397" s="4">
        <f t="shared" si="41"/>
        <v>0.10235984758219156</v>
      </c>
      <c r="L397" s="4">
        <f t="shared" si="41"/>
        <v>0.5069709201649556</v>
      </c>
      <c r="M397" s="4">
        <f t="shared" si="41"/>
        <v>4.9497617335221525E-2</v>
      </c>
      <c r="N397" s="4">
        <f t="shared" si="41"/>
        <v>0.68425950932138924</v>
      </c>
      <c r="O397" s="4">
        <f t="shared" si="41"/>
        <v>0.39095837176406811</v>
      </c>
      <c r="P397" s="4">
        <f t="shared" si="41"/>
        <v>0.35098455477748247</v>
      </c>
      <c r="Q397" s="4">
        <f t="shared" si="41"/>
        <v>0.31081524087280105</v>
      </c>
      <c r="R397" s="4">
        <f t="shared" si="41"/>
        <v>0.17084349382579234</v>
      </c>
      <c r="S397" s="4">
        <f t="shared" si="41"/>
        <v>0.16005651926105308</v>
      </c>
    </row>
    <row r="398" spans="1:19" x14ac:dyDescent="0.2">
      <c r="A398">
        <v>390</v>
      </c>
      <c r="B398">
        <f t="shared" si="45"/>
        <v>-0.11000000000004098</v>
      </c>
      <c r="C398">
        <f t="shared" si="43"/>
        <v>167.11999999999966</v>
      </c>
      <c r="D398" s="8">
        <f>EXP(SUMPRODUCT(LN($F398:$S398),AlturaTRI!$C$24:$P$24)+SUMPRODUCT(LN(1-$F398:$S398),1-AlturaTRI!$C$24:$P$24))</f>
        <v>1.8765730959487466E-2</v>
      </c>
      <c r="E398">
        <f t="shared" si="44"/>
        <v>0.18205917880566158</v>
      </c>
      <c r="F398" s="4">
        <f t="shared" si="42"/>
        <v>0.3071169892519704</v>
      </c>
      <c r="G398" s="4">
        <f t="shared" si="41"/>
        <v>0.17790479525801284</v>
      </c>
      <c r="H398" s="4">
        <f t="shared" si="41"/>
        <v>0.12704366676807563</v>
      </c>
      <c r="I398" s="4">
        <f t="shared" si="41"/>
        <v>0.21879320151564405</v>
      </c>
      <c r="J398" s="4">
        <f t="shared" si="41"/>
        <v>7.7353253426504426E-2</v>
      </c>
      <c r="K398" s="4">
        <f t="shared" si="41"/>
        <v>0.10386817840885866</v>
      </c>
      <c r="L398" s="4">
        <f t="shared" si="41"/>
        <v>0.51473897550551462</v>
      </c>
      <c r="M398" s="4">
        <f t="shared" si="41"/>
        <v>4.9982311317571415E-2</v>
      </c>
      <c r="N398" s="4">
        <f t="shared" si="41"/>
        <v>0.68661315813339063</v>
      </c>
      <c r="O398" s="4">
        <f t="shared" si="41"/>
        <v>0.39730933042432642</v>
      </c>
      <c r="P398" s="4">
        <f t="shared" si="41"/>
        <v>0.35352470920160628</v>
      </c>
      <c r="Q398" s="4">
        <f t="shared" si="41"/>
        <v>0.31524032870035579</v>
      </c>
      <c r="R398" s="4">
        <f t="shared" si="41"/>
        <v>0.17310759734561812</v>
      </c>
      <c r="S398" s="4">
        <f t="shared" si="41"/>
        <v>0.16330962969629184</v>
      </c>
    </row>
    <row r="399" spans="1:19" x14ac:dyDescent="0.2">
      <c r="A399">
        <v>391</v>
      </c>
      <c r="B399">
        <f t="shared" si="45"/>
        <v>-0.10000000000004099</v>
      </c>
      <c r="C399">
        <f t="shared" si="43"/>
        <v>167.19999999999968</v>
      </c>
      <c r="D399" s="8">
        <f>EXP(SUMPRODUCT(LN($F399:$S399),AlturaTRI!$C$24:$P$24)+SUMPRODUCT(LN(1-$F399:$S399),1-AlturaTRI!$C$24:$P$24))</f>
        <v>1.7825273744049595E-2</v>
      </c>
      <c r="E399">
        <f t="shared" si="44"/>
        <v>0.18225044133866516</v>
      </c>
      <c r="F399" s="4">
        <f t="shared" si="42"/>
        <v>0.30811552125278885</v>
      </c>
      <c r="G399" s="4">
        <f t="shared" si="41"/>
        <v>0.17952588476962983</v>
      </c>
      <c r="H399" s="4">
        <f t="shared" si="41"/>
        <v>0.12856105525240524</v>
      </c>
      <c r="I399" s="4">
        <f t="shared" si="41"/>
        <v>0.22031107464493935</v>
      </c>
      <c r="J399" s="4">
        <f t="shared" si="41"/>
        <v>7.8749090602718008E-2</v>
      </c>
      <c r="K399" s="4">
        <f t="shared" si="41"/>
        <v>0.1053961256796813</v>
      </c>
      <c r="L399" s="4">
        <f t="shared" si="41"/>
        <v>0.52249991606573409</v>
      </c>
      <c r="M399" s="4">
        <f t="shared" si="41"/>
        <v>5.0471499528569642E-2</v>
      </c>
      <c r="N399" s="4">
        <f t="shared" si="41"/>
        <v>0.68895723735550407</v>
      </c>
      <c r="O399" s="4">
        <f t="shared" si="41"/>
        <v>0.40369507380336461</v>
      </c>
      <c r="P399" s="4">
        <f t="shared" si="41"/>
        <v>0.35607316135506645</v>
      </c>
      <c r="Q399" s="4">
        <f t="shared" si="41"/>
        <v>0.31969919214535752</v>
      </c>
      <c r="R399" s="4">
        <f t="shared" si="41"/>
        <v>0.175395358793658</v>
      </c>
      <c r="S399" s="4">
        <f t="shared" si="41"/>
        <v>0.1666157431602979</v>
      </c>
    </row>
    <row r="400" spans="1:19" x14ac:dyDescent="0.2">
      <c r="A400">
        <v>392</v>
      </c>
      <c r="B400">
        <f t="shared" si="45"/>
        <v>-9.0000000000040992E-2</v>
      </c>
      <c r="C400">
        <f t="shared" si="43"/>
        <v>167.27999999999966</v>
      </c>
      <c r="D400" s="8">
        <f>EXP(SUMPRODUCT(LN($F400:$S400),AlturaTRI!$C$24:$P$24)+SUMPRODUCT(LN(1-$F400:$S400),1-AlturaTRI!$C$24:$P$24))</f>
        <v>1.6918605847307262E-2</v>
      </c>
      <c r="E400">
        <f t="shared" si="44"/>
        <v>0.18242366152449763</v>
      </c>
      <c r="F400" s="4">
        <f t="shared" si="42"/>
        <v>0.30911585141234793</v>
      </c>
      <c r="G400" s="4">
        <f t="shared" si="41"/>
        <v>0.18115849075102053</v>
      </c>
      <c r="H400" s="4">
        <f t="shared" si="41"/>
        <v>0.13009386629585651</v>
      </c>
      <c r="I400" s="4">
        <f t="shared" si="41"/>
        <v>0.22183648775989975</v>
      </c>
      <c r="J400" s="4">
        <f t="shared" si="41"/>
        <v>8.0167927071294623E-2</v>
      </c>
      <c r="K400" s="4">
        <f t="shared" si="41"/>
        <v>0.10694386736988348</v>
      </c>
      <c r="L400" s="4">
        <f t="shared" si="41"/>
        <v>0.53025000805756284</v>
      </c>
      <c r="M400" s="4">
        <f t="shared" si="41"/>
        <v>5.0965218686508579E-2</v>
      </c>
      <c r="N400" s="4">
        <f t="shared" si="41"/>
        <v>0.6912916664262112</v>
      </c>
      <c r="O400" s="4">
        <f t="shared" si="41"/>
        <v>0.41011361192588147</v>
      </c>
      <c r="P400" s="4">
        <f t="shared" si="41"/>
        <v>0.35862979327123595</v>
      </c>
      <c r="Q400" s="4">
        <f t="shared" ref="G400:S420" si="46">1/(1+EXP(-Q$2*($B400-Q$3)))</f>
        <v>0.32419126461102654</v>
      </c>
      <c r="R400" s="4">
        <f t="shared" si="46"/>
        <v>0.17770685720648741</v>
      </c>
      <c r="S400" s="4">
        <f t="shared" si="46"/>
        <v>0.16997519002634381</v>
      </c>
    </row>
    <row r="401" spans="1:19" x14ac:dyDescent="0.2">
      <c r="A401">
        <v>393</v>
      </c>
      <c r="B401">
        <f t="shared" si="45"/>
        <v>-8.0000000000040997E-2</v>
      </c>
      <c r="C401">
        <f t="shared" si="43"/>
        <v>167.35999999999967</v>
      </c>
      <c r="D401" s="8">
        <f>EXP(SUMPRODUCT(LN($F401:$S401),AlturaTRI!$C$24:$P$24)+SUMPRODUCT(LN(1-$F401:$S401),1-AlturaTRI!$C$24:$P$24))</f>
        <v>1.6045336870473131E-2</v>
      </c>
      <c r="E401">
        <f t="shared" si="44"/>
        <v>0.18257878755601706</v>
      </c>
      <c r="F401" s="4">
        <f t="shared" si="42"/>
        <v>0.31011797356934129</v>
      </c>
      <c r="G401" s="4">
        <f t="shared" si="46"/>
        <v>0.1828026357224847</v>
      </c>
      <c r="H401" s="4">
        <f t="shared" si="46"/>
        <v>0.13164219203525557</v>
      </c>
      <c r="I401" s="4">
        <f t="shared" si="46"/>
        <v>0.22336943688599498</v>
      </c>
      <c r="J401" s="4">
        <f t="shared" si="46"/>
        <v>8.1610062404959258E-2</v>
      </c>
      <c r="K401" s="4">
        <f t="shared" si="46"/>
        <v>0.10851158076217868</v>
      </c>
      <c r="L401" s="4">
        <f t="shared" si="46"/>
        <v>0.53798553858718989</v>
      </c>
      <c r="M401" s="4">
        <f t="shared" si="46"/>
        <v>5.1463505712127974E-2</v>
      </c>
      <c r="N401" s="4">
        <f t="shared" si="46"/>
        <v>0.69361636659106873</v>
      </c>
      <c r="O401" s="4">
        <f t="shared" si="46"/>
        <v>0.41656291101721854</v>
      </c>
      <c r="P401" s="4">
        <f t="shared" si="46"/>
        <v>0.36119448520803765</v>
      </c>
      <c r="Q401" s="4">
        <f t="shared" si="46"/>
        <v>0.32871595686481542</v>
      </c>
      <c r="R401" s="4">
        <f t="shared" si="46"/>
        <v>0.1800421672065026</v>
      </c>
      <c r="S401" s="4">
        <f t="shared" si="46"/>
        <v>0.17338828019582847</v>
      </c>
    </row>
    <row r="402" spans="1:19" x14ac:dyDescent="0.2">
      <c r="A402">
        <v>394</v>
      </c>
      <c r="B402">
        <f t="shared" si="45"/>
        <v>-7.0000000000041002E-2</v>
      </c>
      <c r="C402">
        <f t="shared" si="43"/>
        <v>167.43999999999969</v>
      </c>
      <c r="D402" s="8">
        <f>EXP(SUMPRODUCT(LN($F402:$S402),AlturaTRI!$C$24:$P$24)+SUMPRODUCT(LN(1-$F402:$S402),1-AlturaTRI!$C$24:$P$24))</f>
        <v>1.520503204465006E-2</v>
      </c>
      <c r="E402">
        <f t="shared" si="44"/>
        <v>0.1827157730098081</v>
      </c>
      <c r="F402" s="4">
        <f t="shared" si="42"/>
        <v>0.31112188150091091</v>
      </c>
      <c r="G402" s="4">
        <f t="shared" si="46"/>
        <v>0.18445834110628095</v>
      </c>
      <c r="H402" s="4">
        <f t="shared" si="46"/>
        <v>0.13320612357797115</v>
      </c>
      <c r="I402" s="4">
        <f t="shared" si="46"/>
        <v>0.22490991741505822</v>
      </c>
      <c r="J402" s="4">
        <f t="shared" si="46"/>
        <v>8.3075797184780573E-2</v>
      </c>
      <c r="K402" s="4">
        <f t="shared" si="46"/>
        <v>0.11009944236284991</v>
      </c>
      <c r="L402" s="4">
        <f t="shared" si="46"/>
        <v>0.54570282273709247</v>
      </c>
      <c r="M402" s="4">
        <f t="shared" si="46"/>
        <v>5.1966397727707142E-2</v>
      </c>
      <c r="N402" s="4">
        <f t="shared" si="46"/>
        <v>0.69593126090510871</v>
      </c>
      <c r="O402" s="4">
        <f t="shared" si="46"/>
        <v>0.42304089590781474</v>
      </c>
      <c r="P402" s="4">
        <f t="shared" si="46"/>
        <v>0.3637671156651926</v>
      </c>
      <c r="Q402" s="4">
        <f t="shared" si="46"/>
        <v>0.33327265717500226</v>
      </c>
      <c r="R402" s="4">
        <f t="shared" si="46"/>
        <v>0.18240135888004302</v>
      </c>
      <c r="S402" s="4">
        <f t="shared" si="46"/>
        <v>0.17685530215307627</v>
      </c>
    </row>
    <row r="403" spans="1:19" x14ac:dyDescent="0.2">
      <c r="A403">
        <v>395</v>
      </c>
      <c r="B403">
        <f t="shared" si="45"/>
        <v>-6.0000000000041E-2</v>
      </c>
      <c r="C403">
        <f t="shared" si="43"/>
        <v>167.51999999999967</v>
      </c>
      <c r="D403" s="8">
        <f>EXP(SUMPRODUCT(LN($F403:$S403),AlturaTRI!$C$24:$P$24)+SUMPRODUCT(LN(1-$F403:$S403),1-AlturaTRI!$C$24:$P$24))</f>
        <v>1.439721457545331E-2</v>
      </c>
      <c r="E403">
        <f t="shared" si="44"/>
        <v>0.18283457686933602</v>
      </c>
      <c r="F403" s="4">
        <f t="shared" si="42"/>
        <v>0.31212756892268145</v>
      </c>
      <c r="G403" s="4">
        <f t="shared" si="46"/>
        <v>0.18612562720689285</v>
      </c>
      <c r="H403" s="4">
        <f t="shared" si="46"/>
        <v>0.13478575095620351</v>
      </c>
      <c r="I403" s="4">
        <f t="shared" si="46"/>
        <v>0.22645792409964208</v>
      </c>
      <c r="J403" s="4">
        <f t="shared" si="46"/>
        <v>8.4565432884360733E-2</v>
      </c>
      <c r="K403" s="4">
        <f t="shared" si="46"/>
        <v>0.11170762781578555</v>
      </c>
      <c r="L403" s="4">
        <f t="shared" si="46"/>
        <v>0.55339821053415306</v>
      </c>
      <c r="M403" s="4">
        <f t="shared" si="46"/>
        <v>5.2473932056103879E-2</v>
      </c>
      <c r="N403" s="4">
        <f t="shared" si="46"/>
        <v>0.69823627423460455</v>
      </c>
      <c r="O403" s="4">
        <f t="shared" si="46"/>
        <v>0.4295454525538086</v>
      </c>
      <c r="P403" s="4">
        <f t="shared" si="46"/>
        <v>0.36634756140224134</v>
      </c>
      <c r="Q403" s="4">
        <f t="shared" si="46"/>
        <v>0.33786073147730744</v>
      </c>
      <c r="R403" s="4">
        <f t="shared" si="46"/>
        <v>0.18478449765539154</v>
      </c>
      <c r="S403" s="4">
        <f t="shared" si="46"/>
        <v>0.18037652201483034</v>
      </c>
    </row>
    <row r="404" spans="1:19" x14ac:dyDescent="0.2">
      <c r="A404">
        <v>396</v>
      </c>
      <c r="B404">
        <f t="shared" si="45"/>
        <v>-5.0000000000040998E-2</v>
      </c>
      <c r="C404">
        <f t="shared" si="43"/>
        <v>167.59999999999968</v>
      </c>
      <c r="D404" s="8">
        <f>EXP(SUMPRODUCT(LN($F404:$S404),AlturaTRI!$C$24:$P$24)+SUMPRODUCT(LN(1-$F404:$S404),1-AlturaTRI!$C$24:$P$24))</f>
        <v>1.3621368090171655E-2</v>
      </c>
      <c r="E404">
        <f t="shared" si="44"/>
        <v>0.18293516354541453</v>
      </c>
      <c r="F404" s="4">
        <f t="shared" si="42"/>
        <v>0.31313502948879829</v>
      </c>
      <c r="G404" s="4">
        <f t="shared" si="46"/>
        <v>0.18780451319130753</v>
      </c>
      <c r="H404" s="4">
        <f t="shared" si="46"/>
        <v>0.13638116308065476</v>
      </c>
      <c r="I404" s="4">
        <f t="shared" si="46"/>
        <v>0.22801345104744095</v>
      </c>
      <c r="J404" s="4">
        <f t="shared" si="46"/>
        <v>8.6079271749098935E-2</v>
      </c>
      <c r="K404" s="4">
        <f t="shared" si="46"/>
        <v>0.11333631181446968</v>
      </c>
      <c r="L404" s="4">
        <f t="shared" si="46"/>
        <v>0.56106809377608025</v>
      </c>
      <c r="M404" s="4">
        <f t="shared" si="46"/>
        <v>5.298614621973867E-2</v>
      </c>
      <c r="N404" s="4">
        <f t="shared" si="46"/>
        <v>0.70053133325820904</v>
      </c>
      <c r="O404" s="4">
        <f t="shared" si="46"/>
        <v>0.43607443066778978</v>
      </c>
      <c r="P404" s="4">
        <f t="shared" si="46"/>
        <v>0.36893569745733629</v>
      </c>
      <c r="Q404" s="4">
        <f t="shared" si="46"/>
        <v>0.34247952357185302</v>
      </c>
      <c r="R404" s="4">
        <f t="shared" si="46"/>
        <v>0.18719164418075737</v>
      </c>
      <c r="S404" s="4">
        <f t="shared" si="46"/>
        <v>0.18395218257611143</v>
      </c>
    </row>
    <row r="405" spans="1:19" x14ac:dyDescent="0.2">
      <c r="A405">
        <v>397</v>
      </c>
      <c r="B405">
        <f t="shared" si="45"/>
        <v>-4.0000000000040996E-2</v>
      </c>
      <c r="C405">
        <f t="shared" si="43"/>
        <v>167.67999999999967</v>
      </c>
      <c r="D405" s="8">
        <f>EXP(SUMPRODUCT(LN($F405:$S405),AlturaTRI!$C$24:$P$24)+SUMPRODUCT(LN(1-$F405:$S405),1-AlturaTRI!$C$24:$P$24))</f>
        <v>1.2876939173063059E-2</v>
      </c>
      <c r="E405">
        <f t="shared" si="44"/>
        <v>0.183017502893974</v>
      </c>
      <c r="F405" s="4">
        <f t="shared" si="42"/>
        <v>0.31414425679196933</v>
      </c>
      <c r="G405" s="4">
        <f t="shared" si="46"/>
        <v>0.18949501706931449</v>
      </c>
      <c r="H405" s="4">
        <f t="shared" si="46"/>
        <v>0.13799244769359126</v>
      </c>
      <c r="I405" s="4">
        <f t="shared" si="46"/>
        <v>0.22957649171578234</v>
      </c>
      <c r="J405" s="4">
        <f t="shared" si="46"/>
        <v>8.7617616670441337E-2</v>
      </c>
      <c r="K405" s="4">
        <f t="shared" si="46"/>
        <v>0.11498566801192676</v>
      </c>
      <c r="L405" s="4">
        <f t="shared" si="46"/>
        <v>0.5687089126893542</v>
      </c>
      <c r="M405" s="4">
        <f t="shared" si="46"/>
        <v>5.3503077939523427E-2</v>
      </c>
      <c r="N405" s="4">
        <f t="shared" si="46"/>
        <v>0.70281636646747281</v>
      </c>
      <c r="O405" s="4">
        <f t="shared" si="46"/>
        <v>0.44262564645317126</v>
      </c>
      <c r="P405" s="4">
        <f t="shared" si="46"/>
        <v>0.37153139716680128</v>
      </c>
      <c r="Q405" s="4">
        <f t="shared" si="46"/>
        <v>0.34712835535072728</v>
      </c>
      <c r="R405" s="4">
        <f t="shared" si="46"/>
        <v>0.18962285420235031</v>
      </c>
      <c r="S405" s="4">
        <f t="shared" si="46"/>
        <v>0.18758250235420668</v>
      </c>
    </row>
    <row r="406" spans="1:19" x14ac:dyDescent="0.2">
      <c r="A406">
        <v>398</v>
      </c>
      <c r="B406">
        <f t="shared" si="45"/>
        <v>-3.0000000000040994E-2</v>
      </c>
      <c r="C406">
        <f t="shared" si="43"/>
        <v>167.75999999999968</v>
      </c>
      <c r="D406" s="8">
        <f>EXP(SUMPRODUCT(LN($F406:$S406),AlturaTRI!$C$24:$P$24)+SUMPRODUCT(LN(1-$F406:$S406),1-AlturaTRI!$C$24:$P$24))</f>
        <v>1.2163339974073243E-2</v>
      </c>
      <c r="E406">
        <f t="shared" si="44"/>
        <v>0.18308157023111699</v>
      </c>
      <c r="F406" s="4">
        <f t="shared" si="42"/>
        <v>0.31515524436351133</v>
      </c>
      <c r="G406" s="4">
        <f t="shared" si="46"/>
        <v>0.19119715567383494</v>
      </c>
      <c r="H406" s="4">
        <f t="shared" si="46"/>
        <v>0.13961969132130919</v>
      </c>
      <c r="I406" s="4">
        <f t="shared" si="46"/>
        <v>0.23114703890618873</v>
      </c>
      <c r="J406" s="4">
        <f t="shared" si="46"/>
        <v>8.9180771055034677E-2</v>
      </c>
      <c r="K406" s="4">
        <f t="shared" si="46"/>
        <v>0.11665586892862286</v>
      </c>
      <c r="L406" s="4">
        <f t="shared" si="46"/>
        <v>0.57631716239307562</v>
      </c>
      <c r="M406" s="4">
        <f t="shared" si="46"/>
        <v>5.4024765133733561E-2</v>
      </c>
      <c r="N406" s="4">
        <f t="shared" si="46"/>
        <v>0.70509130416674792</v>
      </c>
      <c r="O406" s="4">
        <f t="shared" si="46"/>
        <v>0.4491968854351554</v>
      </c>
      <c r="P406" s="4">
        <f t="shared" si="46"/>
        <v>0.37413453218545595</v>
      </c>
      <c r="Q406" s="4">
        <f t="shared" si="46"/>
        <v>0.35180652705634752</v>
      </c>
      <c r="R406" s="4">
        <f t="shared" si="46"/>
        <v>0.19207817844265521</v>
      </c>
      <c r="S406" s="4">
        <f t="shared" si="46"/>
        <v>0.19126767463264607</v>
      </c>
    </row>
    <row r="407" spans="1:19" x14ac:dyDescent="0.2">
      <c r="A407">
        <v>399</v>
      </c>
      <c r="B407">
        <f t="shared" si="45"/>
        <v>-2.0000000000040992E-2</v>
      </c>
      <c r="C407">
        <f t="shared" si="43"/>
        <v>167.83999999999966</v>
      </c>
      <c r="D407" s="8">
        <f>EXP(SUMPRODUCT(LN($F407:$S407),AlturaTRI!$C$24:$P$24)+SUMPRODUCT(LN(1-$F407:$S407),1-AlturaTRI!$C$24:$P$24))</f>
        <v>1.1479950876081658E-2</v>
      </c>
      <c r="E407">
        <f t="shared" si="44"/>
        <v>0.18312734634545069</v>
      </c>
      <c r="F407" s="4">
        <f t="shared" si="42"/>
        <v>0.31616798567339993</v>
      </c>
      <c r="G407" s="4">
        <f t="shared" si="46"/>
        <v>0.19291094464128941</v>
      </c>
      <c r="H407" s="4">
        <f t="shared" si="46"/>
        <v>0.14126297922601599</v>
      </c>
      <c r="I407" s="4">
        <f t="shared" si="46"/>
        <v>0.23272508475901338</v>
      </c>
      <c r="J407" s="4">
        <f t="shared" si="46"/>
        <v>9.0769038688703244E-2</v>
      </c>
      <c r="K407" s="4">
        <f t="shared" si="46"/>
        <v>0.11834708585832833</v>
      </c>
      <c r="L407" s="4">
        <f t="shared" si="46"/>
        <v>0.58388939914442206</v>
      </c>
      <c r="M407" s="4">
        <f t="shared" si="46"/>
        <v>5.4551245916822665E-2</v>
      </c>
      <c r="N407" s="4">
        <f t="shared" si="46"/>
        <v>0.70735607847248705</v>
      </c>
      <c r="O407" s="4">
        <f t="shared" si="46"/>
        <v>0.45578590538079294</v>
      </c>
      <c r="P407" s="4">
        <f t="shared" si="46"/>
        <v>0.37674497250770045</v>
      </c>
      <c r="Q407" s="4">
        <f t="shared" si="46"/>
        <v>0.35651331757074844</v>
      </c>
      <c r="R407" s="4">
        <f t="shared" si="46"/>
        <v>0.19455766247902365</v>
      </c>
      <c r="S407" s="4">
        <f t="shared" si="46"/>
        <v>0.19500786650711405</v>
      </c>
    </row>
    <row r="408" spans="1:19" x14ac:dyDescent="0.2">
      <c r="A408">
        <v>400</v>
      </c>
      <c r="B408">
        <f t="shared" si="45"/>
        <v>-1.0000000000040992E-2</v>
      </c>
      <c r="C408">
        <f t="shared" si="43"/>
        <v>167.91999999999967</v>
      </c>
      <c r="D408" s="8">
        <f>EXP(SUMPRODUCT(LN($F408:$S408),AlturaTRI!$C$24:$P$24)+SUMPRODUCT(LN(1-$F408:$S408),1-AlturaTRI!$C$24:$P$24))</f>
        <v>1.0826123205721259E-2</v>
      </c>
      <c r="E408">
        <f t="shared" si="44"/>
        <v>0.18315481750768822</v>
      </c>
      <c r="F408" s="4">
        <f t="shared" si="42"/>
        <v>0.31718247413032385</v>
      </c>
      <c r="G408" s="4">
        <f t="shared" si="46"/>
        <v>0.19463639839201333</v>
      </c>
      <c r="H408" s="4">
        <f t="shared" si="46"/>
        <v>0.14292239535713977</v>
      </c>
      <c r="I408" s="4">
        <f t="shared" si="46"/>
        <v>0.23431062074815281</v>
      </c>
      <c r="J408" s="4">
        <f t="shared" si="46"/>
        <v>9.2382723595171953E-2</v>
      </c>
      <c r="K408" s="4">
        <f t="shared" si="46"/>
        <v>0.12005948877194927</v>
      </c>
      <c r="L408" s="4">
        <f t="shared" si="46"/>
        <v>0.59142224634289642</v>
      </c>
      <c r="M408" s="4">
        <f t="shared" si="46"/>
        <v>5.5082558598178157E-2</v>
      </c>
      <c r="N408" s="4">
        <f t="shared" si="46"/>
        <v>0.70961062331194313</v>
      </c>
      <c r="O408" s="4">
        <f t="shared" si="46"/>
        <v>0.46239043930019619</v>
      </c>
      <c r="P408" s="4">
        <f t="shared" si="46"/>
        <v>0.37936258648935528</v>
      </c>
      <c r="Q408" s="4">
        <f t="shared" si="46"/>
        <v>0.36124798473585501</v>
      </c>
      <c r="R408" s="4">
        <f t="shared" si="46"/>
        <v>0.19706134662269817</v>
      </c>
      <c r="S408" s="4">
        <f t="shared" si="46"/>
        <v>0.19880321793533395</v>
      </c>
    </row>
    <row r="409" spans="1:19" x14ac:dyDescent="0.2">
      <c r="A409">
        <v>401</v>
      </c>
      <c r="B409">
        <f t="shared" si="45"/>
        <v>-4.0991515737331952E-14</v>
      </c>
      <c r="C409">
        <f t="shared" si="43"/>
        <v>167.99999999999966</v>
      </c>
      <c r="D409" s="8">
        <f>EXP(SUMPRODUCT(LN($F409:$S409),AlturaTRI!$C$24:$P$24)+SUMPRODUCT(LN(1-$F409:$S409),1-AlturaTRI!$C$24:$P$24))</f>
        <v>1.0201181972881801E-2</v>
      </c>
      <c r="E409">
        <f t="shared" si="44"/>
        <v>0.18316397547751104</v>
      </c>
      <c r="F409" s="4">
        <f t="shared" si="42"/>
        <v>0.31819870308174319</v>
      </c>
      <c r="G409" s="4">
        <f t="shared" si="46"/>
        <v>0.19637353011073011</v>
      </c>
      <c r="H409" s="4">
        <f t="shared" si="46"/>
        <v>0.14459802230208132</v>
      </c>
      <c r="I409" s="4">
        <f t="shared" si="46"/>
        <v>0.23590363767583736</v>
      </c>
      <c r="J409" s="4">
        <f t="shared" si="46"/>
        <v>9.4022129889462472E-2</v>
      </c>
      <c r="K409" s="4">
        <f t="shared" si="46"/>
        <v>0.12179324621933674</v>
      </c>
      <c r="L409" s="4">
        <f t="shared" si="46"/>
        <v>0.59891240027216075</v>
      </c>
      <c r="M409" s="4">
        <f t="shared" si="46"/>
        <v>5.5618741680817652E-2</v>
      </c>
      <c r="N409" s="4">
        <f t="shared" si="46"/>
        <v>0.71185487442128004</v>
      </c>
      <c r="O409" s="4">
        <f t="shared" si="46"/>
        <v>0.46900819852056147</v>
      </c>
      <c r="P409" s="4">
        <f t="shared" si="46"/>
        <v>0.38198724087025193</v>
      </c>
      <c r="Q409" s="4">
        <f t="shared" si="46"/>
        <v>0.36600976570472626</v>
      </c>
      <c r="R409" s="4">
        <f t="shared" si="46"/>
        <v>0.19958926579839176</v>
      </c>
      <c r="S409" s="4">
        <f t="shared" si="46"/>
        <v>0.20265384079304952</v>
      </c>
    </row>
    <row r="410" spans="1:19" x14ac:dyDescent="0.2">
      <c r="A410">
        <v>402</v>
      </c>
      <c r="B410">
        <f t="shared" si="45"/>
        <v>9.9999999999590087E-3</v>
      </c>
      <c r="C410">
        <f t="shared" si="43"/>
        <v>168.07999999999967</v>
      </c>
      <c r="D410" s="8">
        <f>EXP(SUMPRODUCT(LN($F410:$S410),AlturaTRI!$C$24:$P$24)+SUMPRODUCT(LN(1-$F410:$S410),1-AlturaTRI!$C$24:$P$24))</f>
        <v>9.6044286241909593E-3</v>
      </c>
      <c r="E410">
        <f t="shared" si="44"/>
        <v>0.18315481750768839</v>
      </c>
      <c r="F410" s="4">
        <f t="shared" si="42"/>
        <v>0.31921666581395192</v>
      </c>
      <c r="G410" s="4">
        <f t="shared" si="46"/>
        <v>0.19812235172709111</v>
      </c>
      <c r="H410" s="4">
        <f t="shared" si="46"/>
        <v>0.14628994123642305</v>
      </c>
      <c r="I410" s="4">
        <f t="shared" si="46"/>
        <v>0.23750412566750367</v>
      </c>
      <c r="J410" s="4">
        <f t="shared" si="46"/>
        <v>9.5687561625892842E-2</v>
      </c>
      <c r="K410" s="4">
        <f t="shared" si="46"/>
        <v>0.12354852522908606</v>
      </c>
      <c r="L410" s="4">
        <f t="shared" si="46"/>
        <v>0.60635663555999131</v>
      </c>
      <c r="M410" s="4">
        <f t="shared" si="46"/>
        <v>5.6159833860024294E-2</v>
      </c>
      <c r="N410" s="4">
        <f t="shared" si="46"/>
        <v>0.71408876934310073</v>
      </c>
      <c r="O410" s="4">
        <f t="shared" si="46"/>
        <v>0.47563687582429348</v>
      </c>
      <c r="P410" s="4">
        <f t="shared" si="46"/>
        <v>0.38461880079756849</v>
      </c>
      <c r="Q410" s="4">
        <f t="shared" si="46"/>
        <v>0.37079787732368485</v>
      </c>
      <c r="R410" s="4">
        <f t="shared" si="46"/>
        <v>0.20214144942454462</v>
      </c>
      <c r="S410" s="4">
        <f t="shared" si="46"/>
        <v>0.20655981793831088</v>
      </c>
    </row>
    <row r="411" spans="1:19" x14ac:dyDescent="0.2">
      <c r="A411">
        <v>403</v>
      </c>
      <c r="B411">
        <f t="shared" si="45"/>
        <v>1.9999999999959009E-2</v>
      </c>
      <c r="C411">
        <f t="shared" si="43"/>
        <v>168.15999999999968</v>
      </c>
      <c r="D411" s="8">
        <f>EXP(SUMPRODUCT(LN($F411:$S411),AlturaTRI!$C$24:$P$24)+SUMPRODUCT(LN(1-$F411:$S411),1-AlturaTRI!$C$24:$P$24))</f>
        <v>9.0351437960652162E-3</v>
      </c>
      <c r="E411">
        <f t="shared" si="44"/>
        <v>0.18312734634545097</v>
      </c>
      <c r="F411" s="4">
        <f t="shared" si="42"/>
        <v>0.32023635555214419</v>
      </c>
      <c r="G411" s="4">
        <f t="shared" si="46"/>
        <v>0.19988287389629208</v>
      </c>
      <c r="H411" s="4">
        <f t="shared" si="46"/>
        <v>0.14799823187361044</v>
      </c>
      <c r="I411" s="4">
        <f t="shared" si="46"/>
        <v>0.23911207416675104</v>
      </c>
      <c r="J411" s="4">
        <f t="shared" si="46"/>
        <v>9.737932264061594E-2</v>
      </c>
      <c r="K411" s="4">
        <f t="shared" si="46"/>
        <v>0.12532549120634112</v>
      </c>
      <c r="L411" s="4">
        <f t="shared" si="46"/>
        <v>0.61375181033871706</v>
      </c>
      <c r="M411" s="4">
        <f t="shared" si="46"/>
        <v>5.6705874021920406E-2</v>
      </c>
      <c r="N411" s="4">
        <f t="shared" si="46"/>
        <v>0.71631224742340249</v>
      </c>
      <c r="O411" s="4">
        <f t="shared" si="46"/>
        <v>0.48227414864219798</v>
      </c>
      <c r="P411" s="4">
        <f t="shared" si="46"/>
        <v>0.3872571298499034</v>
      </c>
      <c r="Q411" s="4">
        <f t="shared" si="46"/>
        <v>0.37561151654517277</v>
      </c>
      <c r="R411" s="4">
        <f t="shared" si="46"/>
        <v>0.20471792129438696</v>
      </c>
      <c r="S411" s="4">
        <f t="shared" si="46"/>
        <v>0.2105212022863541</v>
      </c>
    </row>
    <row r="412" spans="1:19" x14ac:dyDescent="0.2">
      <c r="A412">
        <v>404</v>
      </c>
      <c r="B412">
        <f t="shared" si="45"/>
        <v>2.9999999999959011E-2</v>
      </c>
      <c r="C412">
        <f t="shared" si="43"/>
        <v>168.23999999999967</v>
      </c>
      <c r="D412" s="8">
        <f>EXP(SUMPRODUCT(LN($F412:$S412),AlturaTRI!$C$24:$P$24)+SUMPRODUCT(LN(1-$F412:$S412),1-AlturaTRI!$C$24:$P$24))</f>
        <v>8.4925900533317274E-3</v>
      </c>
      <c r="E412">
        <f t="shared" si="44"/>
        <v>0.1830815702311174</v>
      </c>
      <c r="F412" s="4">
        <f t="shared" si="42"/>
        <v>0.32125776546048512</v>
      </c>
      <c r="G412" s="4">
        <f t="shared" si="46"/>
        <v>0.20165510597977615</v>
      </c>
      <c r="H412" s="4">
        <f t="shared" si="46"/>
        <v>0.14972297241412258</v>
      </c>
      <c r="I412" s="4">
        <f t="shared" si="46"/>
        <v>0.24072747193038435</v>
      </c>
      <c r="J412" s="4">
        <f t="shared" si="46"/>
        <v>9.909771638863607E-2</v>
      </c>
      <c r="K412" s="4">
        <f t="shared" si="46"/>
        <v>0.12712430782862114</v>
      </c>
      <c r="L412" s="4">
        <f t="shared" si="46"/>
        <v>0.62109487109044181</v>
      </c>
      <c r="M412" s="4">
        <f t="shared" si="46"/>
        <v>5.7256901241978117E-2</v>
      </c>
      <c r="N412" s="4">
        <f t="shared" si="46"/>
        <v>0.71852524980796717</v>
      </c>
      <c r="O412" s="4">
        <f t="shared" si="46"/>
        <v>0.48891768229243177</v>
      </c>
      <c r="P412" s="4">
        <f t="shared" si="46"/>
        <v>0.38990209006208099</v>
      </c>
      <c r="Q412" s="4">
        <f t="shared" si="46"/>
        <v>0.38044986087109839</v>
      </c>
      <c r="R412" s="4">
        <f t="shared" si="46"/>
        <v>0.20731869945793585</v>
      </c>
      <c r="S412" s="4">
        <f t="shared" si="46"/>
        <v>0.21453801589743951</v>
      </c>
    </row>
    <row r="413" spans="1:19" x14ac:dyDescent="0.2">
      <c r="A413">
        <v>405</v>
      </c>
      <c r="B413">
        <f t="shared" si="45"/>
        <v>3.9999999999959013E-2</v>
      </c>
      <c r="C413">
        <f t="shared" si="43"/>
        <v>168.31999999999968</v>
      </c>
      <c r="D413" s="8">
        <f>EXP(SUMPRODUCT(LN($F413:$S413),AlturaTRI!$C$24:$P$24)+SUMPRODUCT(LN(1-$F413:$S413),1-AlturaTRI!$C$24:$P$24))</f>
        <v>7.9760145999318334E-3</v>
      </c>
      <c r="E413">
        <f t="shared" si="44"/>
        <v>0.18301750289397462</v>
      </c>
      <c r="F413" s="4">
        <f t="shared" si="42"/>
        <v>0.32228088864218546</v>
      </c>
      <c r="G413" s="4">
        <f t="shared" si="46"/>
        <v>0.20343905602603335</v>
      </c>
      <c r="H413" s="4">
        <f t="shared" si="46"/>
        <v>0.15146423949414917</v>
      </c>
      <c r="I413" s="4">
        <f t="shared" si="46"/>
        <v>0.24235030702354587</v>
      </c>
      <c r="J413" s="4">
        <f t="shared" si="46"/>
        <v>0.10084304577524873</v>
      </c>
      <c r="K413" s="4">
        <f t="shared" si="46"/>
        <v>0.12894513693969006</v>
      </c>
      <c r="L413" s="4">
        <f t="shared" si="46"/>
        <v>0.6283828571633252</v>
      </c>
      <c r="M413" s="4">
        <f t="shared" si="46"/>
        <v>5.7812954783466375E-2</v>
      </c>
      <c r="N413" s="4">
        <f t="shared" si="46"/>
        <v>0.72072771943819669</v>
      </c>
      <c r="O413" s="4">
        <f t="shared" si="46"/>
        <v>0.49556513325566282</v>
      </c>
      <c r="P413" s="4">
        <f t="shared" si="46"/>
        <v>0.3925535419506811</v>
      </c>
      <c r="Q413" s="4">
        <f t="shared" si="46"/>
        <v>0.38531206882636554</v>
      </c>
      <c r="R413" s="4">
        <f t="shared" si="46"/>
        <v>0.20994379610506034</v>
      </c>
      <c r="S413" s="4">
        <f t="shared" si="46"/>
        <v>0.21861024908008519</v>
      </c>
    </row>
    <row r="414" spans="1:19" x14ac:dyDescent="0.2">
      <c r="A414">
        <v>406</v>
      </c>
      <c r="B414">
        <f t="shared" si="45"/>
        <v>4.9999999999959015E-2</v>
      </c>
      <c r="C414">
        <f t="shared" si="43"/>
        <v>168.39999999999966</v>
      </c>
      <c r="D414" s="8">
        <f>EXP(SUMPRODUCT(LN($F414:$S414),AlturaTRI!$C$24:$P$24)+SUMPRODUCT(LN(1-$F414:$S414),1-AlturaTRI!$C$24:$P$24))</f>
        <v>7.4846519488227185E-3</v>
      </c>
      <c r="E414">
        <f t="shared" si="44"/>
        <v>0.18293516354541528</v>
      </c>
      <c r="F414" s="4">
        <f t="shared" si="42"/>
        <v>0.32330571813958081</v>
      </c>
      <c r="G414" s="4">
        <f t="shared" si="46"/>
        <v>0.20523473075150681</v>
      </c>
      <c r="H414" s="4">
        <f t="shared" si="46"/>
        <v>0.15322210813379225</v>
      </c>
      <c r="I414" s="4">
        <f t="shared" si="46"/>
        <v>0.2439805668149394</v>
      </c>
      <c r="J414" s="4">
        <f t="shared" si="46"/>
        <v>0.10261561298185361</v>
      </c>
      <c r="K414" s="4">
        <f t="shared" si="46"/>
        <v>0.13078813844149195</v>
      </c>
      <c r="L414" s="4">
        <f t="shared" si="46"/>
        <v>0.63561290494724654</v>
      </c>
      <c r="M414" s="4">
        <f t="shared" si="46"/>
        <v>5.837407409583234E-2</v>
      </c>
      <c r="N414" s="4">
        <f t="shared" si="46"/>
        <v>0.72291960104640141</v>
      </c>
      <c r="O414" s="4">
        <f t="shared" si="46"/>
        <v>0.50221415247671086</v>
      </c>
      <c r="P414" s="4">
        <f t="shared" si="46"/>
        <v>0.39521134454028511</v>
      </c>
      <c r="Q414" s="4">
        <f t="shared" si="46"/>
        <v>0.39019728046219693</v>
      </c>
      <c r="R414" s="4">
        <f t="shared" si="46"/>
        <v>0.21259321744974863</v>
      </c>
      <c r="S414" s="4">
        <f t="shared" si="46"/>
        <v>0.22273785951220029</v>
      </c>
    </row>
    <row r="415" spans="1:19" x14ac:dyDescent="0.2">
      <c r="A415">
        <v>407</v>
      </c>
      <c r="B415">
        <f t="shared" si="45"/>
        <v>5.9999999999959017E-2</v>
      </c>
      <c r="C415">
        <f t="shared" si="43"/>
        <v>168.47999999999968</v>
      </c>
      <c r="D415" s="8">
        <f>EXP(SUMPRODUCT(LN($F415:$S415),AlturaTRI!$C$24:$P$24)+SUMPRODUCT(LN(1-$F415:$S415),1-AlturaTRI!$C$24:$P$24))</f>
        <v>7.0177265388840339E-3</v>
      </c>
      <c r="E415">
        <f t="shared" si="44"/>
        <v>0.18283457686933693</v>
      </c>
      <c r="F415" s="4">
        <f t="shared" si="42"/>
        <v>0.32433224693421414</v>
      </c>
      <c r="G415" s="4">
        <f t="shared" si="46"/>
        <v>0.20704213552161591</v>
      </c>
      <c r="H415" s="4">
        <f t="shared" si="46"/>
        <v>0.15499665168481203</v>
      </c>
      <c r="I415" s="4">
        <f t="shared" si="46"/>
        <v>0.24561823797214818</v>
      </c>
      <c r="J415" s="4">
        <f t="shared" si="46"/>
        <v>0.10441571928609689</v>
      </c>
      <c r="K415" s="4">
        <f t="shared" si="46"/>
        <v>0.13265347018417906</v>
      </c>
      <c r="L415" s="4">
        <f t="shared" si="46"/>
        <v>0.64278225169923753</v>
      </c>
      <c r="M415" s="4">
        <f t="shared" si="46"/>
        <v>5.8940298813017343E-2</v>
      </c>
      <c r="N415" s="4">
        <f t="shared" si="46"/>
        <v>0.72510084115055173</v>
      </c>
      <c r="O415" s="4">
        <f t="shared" si="46"/>
        <v>0.50886238868280131</v>
      </c>
      <c r="P415" s="4">
        <f t="shared" si="46"/>
        <v>0.39787535539042951</v>
      </c>
      <c r="Q415" s="4">
        <f t="shared" si="46"/>
        <v>0.39510461788878853</v>
      </c>
      <c r="R415" s="4">
        <f t="shared" si="46"/>
        <v>0.21526696361571665</v>
      </c>
      <c r="S415" s="4">
        <f t="shared" si="46"/>
        <v>0.22692077138268232</v>
      </c>
    </row>
    <row r="416" spans="1:19" x14ac:dyDescent="0.2">
      <c r="A416">
        <v>408</v>
      </c>
      <c r="B416">
        <f t="shared" si="45"/>
        <v>6.9999999999959012E-2</v>
      </c>
      <c r="C416">
        <f t="shared" si="43"/>
        <v>168.55999999999966</v>
      </c>
      <c r="D416" s="8">
        <f>EXP(SUMPRODUCT(LN($F416:$S416),AlturaTRI!$C$24:$P$24)+SUMPRODUCT(LN(1-$F416:$S416),1-AlturaTRI!$C$24:$P$24))</f>
        <v>6.5744552874035331E-3</v>
      </c>
      <c r="E416">
        <f t="shared" si="44"/>
        <v>0.18271577300980918</v>
      </c>
      <c r="F416" s="4">
        <f t="shared" si="42"/>
        <v>0.32536046794692364</v>
      </c>
      <c r="G416" s="4">
        <f t="shared" si="46"/>
        <v>0.20886127433190727</v>
      </c>
      <c r="H416" s="4">
        <f t="shared" si="46"/>
        <v>0.15678794177793662</v>
      </c>
      <c r="I416" s="4">
        <f t="shared" si="46"/>
        <v>0.24726330645705019</v>
      </c>
      <c r="J416" s="4">
        <f t="shared" si="46"/>
        <v>0.10624366487630506</v>
      </c>
      <c r="K416" s="4">
        <f t="shared" si="46"/>
        <v>0.13454128785426162</v>
      </c>
      <c r="L416" s="4">
        <f t="shared" si="46"/>
        <v>0.64988823901115234</v>
      </c>
      <c r="M416" s="4">
        <f t="shared" si="46"/>
        <v>5.951166875170489E-2</v>
      </c>
      <c r="N416" s="4">
        <f t="shared" si="46"/>
        <v>0.72727138804850278</v>
      </c>
      <c r="O416" s="4">
        <f t="shared" si="46"/>
        <v>0.51550749170847998</v>
      </c>
      <c r="P416" s="4">
        <f t="shared" si="46"/>
        <v>0.40054543062325776</v>
      </c>
      <c r="Q416" s="4">
        <f t="shared" si="46"/>
        <v>0.40003318583675496</v>
      </c>
      <c r="R416" s="4">
        <f t="shared" si="46"/>
        <v>0.21796502852349695</v>
      </c>
      <c r="S416" s="4">
        <f t="shared" si="46"/>
        <v>0.23115887455609926</v>
      </c>
    </row>
    <row r="417" spans="1:19" x14ac:dyDescent="0.2">
      <c r="A417">
        <v>409</v>
      </c>
      <c r="B417">
        <f t="shared" si="45"/>
        <v>7.9999999999959007E-2</v>
      </c>
      <c r="C417">
        <f t="shared" si="43"/>
        <v>168.63999999999967</v>
      </c>
      <c r="D417" s="8">
        <f>EXP(SUMPRODUCT(LN($F417:$S417),AlturaTRI!$C$24:$P$24)+SUMPRODUCT(LN(1-$F417:$S417),1-AlturaTRI!$C$24:$P$24))</f>
        <v>6.154050067548677E-3</v>
      </c>
      <c r="E417">
        <f t="shared" si="44"/>
        <v>0.18257878755601825</v>
      </c>
      <c r="F417" s="4">
        <f t="shared" si="42"/>
        <v>0.32639037403793369</v>
      </c>
      <c r="G417" s="4">
        <f t="shared" si="46"/>
        <v>0.21069214978934334</v>
      </c>
      <c r="H417" s="4">
        <f t="shared" si="46"/>
        <v>0.15859604826975768</v>
      </c>
      <c r="I417" s="4">
        <f t="shared" si="46"/>
        <v>0.2489157575213323</v>
      </c>
      <c r="J417" s="4">
        <f t="shared" si="46"/>
        <v>0.10809974866017891</v>
      </c>
      <c r="K417" s="4">
        <f t="shared" si="46"/>
        <v>0.13645174486091216</v>
      </c>
      <c r="L417" s="4">
        <f t="shared" si="46"/>
        <v>0.65692831591411149</v>
      </c>
      <c r="M417" s="4">
        <f t="shared" si="46"/>
        <v>6.0088223909500992E-2</v>
      </c>
      <c r="N417" s="4">
        <f t="shared" si="46"/>
        <v>0.72943119181170069</v>
      </c>
      <c r="O417" s="4">
        <f t="shared" si="46"/>
        <v>0.52214711581720041</v>
      </c>
      <c r="P417" s="4">
        <f t="shared" si="46"/>
        <v>0.40322142495186208</v>
      </c>
      <c r="Q417" s="4">
        <f t="shared" si="46"/>
        <v>0.40498207224674898</v>
      </c>
      <c r="R417" s="4">
        <f t="shared" si="46"/>
        <v>0.22068739977915186</v>
      </c>
      <c r="S417" s="4">
        <f t="shared" si="46"/>
        <v>0.23545202376312266</v>
      </c>
    </row>
    <row r="418" spans="1:19" x14ac:dyDescent="0.2">
      <c r="A418">
        <v>410</v>
      </c>
      <c r="B418">
        <f t="shared" si="45"/>
        <v>8.9999999999959002E-2</v>
      </c>
      <c r="C418">
        <f t="shared" si="43"/>
        <v>168.71999999999969</v>
      </c>
      <c r="D418" s="8">
        <f>EXP(SUMPRODUCT(LN($F418:$S418),AlturaTRI!$C$24:$P$24)+SUMPRODUCT(LN(1-$F418:$S418),1-AlturaTRI!$C$24:$P$24))</f>
        <v>5.7557201011196784E-3</v>
      </c>
      <c r="E418">
        <f t="shared" si="44"/>
        <v>0.18242366152449899</v>
      </c>
      <c r="F418" s="4">
        <f t="shared" si="42"/>
        <v>0.32742195800695101</v>
      </c>
      <c r="G418" s="4">
        <f t="shared" si="46"/>
        <v>0.21253476309374059</v>
      </c>
      <c r="H418" s="4">
        <f t="shared" si="46"/>
        <v>0.16042103918923295</v>
      </c>
      <c r="I418" s="4">
        <f t="shared" si="46"/>
        <v>0.2505755757021077</v>
      </c>
      <c r="J418" s="4">
        <f t="shared" si="46"/>
        <v>0.10998426806772379</v>
      </c>
      <c r="K418" s="4">
        <f t="shared" si="46"/>
        <v>0.13838499222046069</v>
      </c>
      <c r="L418" s="4">
        <f t="shared" si="46"/>
        <v>0.66390004161630856</v>
      </c>
      <c r="M418" s="4">
        <f t="shared" si="46"/>
        <v>6.0670004463044588E-2</v>
      </c>
      <c r="N418" s="4">
        <f t="shared" si="46"/>
        <v>0.73158020427838222</v>
      </c>
      <c r="O418" s="4">
        <f t="shared" si="46"/>
        <v>0.52877892300961649</v>
      </c>
      <c r="P418" s="4">
        <f t="shared" si="46"/>
        <v>0.40590319170930272</v>
      </c>
      <c r="Q418" s="4">
        <f t="shared" si="46"/>
        <v>0.40995034888656362</v>
      </c>
      <c r="R418" s="4">
        <f t="shared" si="46"/>
        <v>0.22343405856475446</v>
      </c>
      <c r="S418" s="4">
        <f t="shared" si="46"/>
        <v>0.23980003781942014</v>
      </c>
    </row>
    <row r="419" spans="1:19" x14ac:dyDescent="0.2">
      <c r="A419">
        <v>411</v>
      </c>
      <c r="B419">
        <f t="shared" si="45"/>
        <v>9.9999999999958997E-2</v>
      </c>
      <c r="C419">
        <f t="shared" si="43"/>
        <v>168.79999999999967</v>
      </c>
      <c r="D419" s="8">
        <f>EXP(SUMPRODUCT(LN($F419:$S419),AlturaTRI!$C$24:$P$24)+SUMPRODUCT(LN(1-$F419:$S419),1-AlturaTRI!$C$24:$P$24))</f>
        <v>5.3786742578133609E-3</v>
      </c>
      <c r="E419">
        <f t="shared" si="44"/>
        <v>0.18225044133866666</v>
      </c>
      <c r="F419" s="4">
        <f t="shared" si="42"/>
        <v>0.3284552125932641</v>
      </c>
      <c r="G419" s="4">
        <f t="shared" si="46"/>
        <v>0.21438911401936711</v>
      </c>
      <c r="H419" s="4">
        <f t="shared" si="46"/>
        <v>0.16226298068381989</v>
      </c>
      <c r="I419" s="4">
        <f t="shared" si="46"/>
        <v>0.25224274481763681</v>
      </c>
      <c r="J419" s="4">
        <f t="shared" si="46"/>
        <v>0.11189751884839956</v>
      </c>
      <c r="K419" s="4">
        <f t="shared" si="46"/>
        <v>0.1403411784391195</v>
      </c>
      <c r="L419" s="4">
        <f t="shared" si="46"/>
        <v>0.67080108787277404</v>
      </c>
      <c r="M419" s="4">
        <f t="shared" si="46"/>
        <v>6.1257050766047656E-2</v>
      </c>
      <c r="N419" s="4">
        <f t="shared" si="46"/>
        <v>0.73371837904627535</v>
      </c>
      <c r="O419" s="4">
        <f t="shared" si="46"/>
        <v>0.53540058630867726</v>
      </c>
      <c r="P419" s="4">
        <f t="shared" si="46"/>
        <v>0.40859058287829575</v>
      </c>
      <c r="Q419" s="4">
        <f t="shared" si="46"/>
        <v>0.41493707199494689</v>
      </c>
      <c r="R419" s="4">
        <f t="shared" si="46"/>
        <v>0.22620497953078511</v>
      </c>
      <c r="S419" s="4">
        <f t="shared" si="46"/>
        <v>0.24420269887574758</v>
      </c>
    </row>
    <row r="420" spans="1:19" x14ac:dyDescent="0.2">
      <c r="A420">
        <v>412</v>
      </c>
      <c r="B420">
        <f t="shared" si="45"/>
        <v>0.10999999999995899</v>
      </c>
      <c r="C420">
        <f t="shared" si="43"/>
        <v>168.87999999999968</v>
      </c>
      <c r="D420" s="8">
        <f>EXP(SUMPRODUCT(LN($F420:$S420),AlturaTRI!$C$24:$P$24)+SUMPRODUCT(LN(1-$F420:$S420),1-AlturaTRI!$C$24:$P$24))</f>
        <v>5.0221232531938581E-3</v>
      </c>
      <c r="E420">
        <f t="shared" si="44"/>
        <v>0.18205917880566322</v>
      </c>
      <c r="F420" s="4">
        <f t="shared" si="42"/>
        <v>0.32949013047584763</v>
      </c>
      <c r="G420" s="4">
        <f t="shared" si="46"/>
        <v>0.2162552008967111</v>
      </c>
      <c r="H420" s="4">
        <f t="shared" si="46"/>
        <v>0.16412193696526337</v>
      </c>
      <c r="I420" s="4">
        <f t="shared" si="46"/>
        <v>0.25391724796315657</v>
      </c>
      <c r="J420" s="4">
        <f t="shared" si="46"/>
        <v>0.11383979486248093</v>
      </c>
      <c r="K420" s="4">
        <f t="shared" si="46"/>
        <v>0.14232044939398111</v>
      </c>
      <c r="L420" s="4">
        <f t="shared" ref="G420:S439" si="47">1/(1+EXP(-L$2*($B420-L$3)))</f>
        <v>0.67762924098764399</v>
      </c>
      <c r="M420" s="4">
        <f t="shared" si="47"/>
        <v>6.1849403347263493E-2</v>
      </c>
      <c r="N420" s="4">
        <f t="shared" si="47"/>
        <v>0.73584567146481428</v>
      </c>
      <c r="O420" s="4">
        <f t="shared" si="47"/>
        <v>0.54200979301174301</v>
      </c>
      <c r="P420" s="4">
        <f t="shared" si="47"/>
        <v>0.41128344912155801</v>
      </c>
      <c r="Q420" s="4">
        <f t="shared" si="47"/>
        <v>0.41994128295129174</v>
      </c>
      <c r="R420" s="4">
        <f t="shared" si="47"/>
        <v>0.22900013069059139</v>
      </c>
      <c r="S420" s="4">
        <f t="shared" si="47"/>
        <v>0.24865975170200263</v>
      </c>
    </row>
    <row r="421" spans="1:19" x14ac:dyDescent="0.2">
      <c r="A421">
        <v>413</v>
      </c>
      <c r="B421">
        <f t="shared" si="45"/>
        <v>0.11999999999995899</v>
      </c>
      <c r="C421">
        <f t="shared" si="43"/>
        <v>168.95999999999967</v>
      </c>
      <c r="D421" s="8">
        <f>EXP(SUMPRODUCT(LN($F421:$S421),AlturaTRI!$C$24:$P$24)+SUMPRODUCT(LN(1-$F421:$S421),1-AlturaTRI!$C$24:$P$24))</f>
        <v>4.6852817385570691E-3</v>
      </c>
      <c r="E421">
        <f t="shared" si="44"/>
        <v>0.18184993109053382</v>
      </c>
      <c r="F421" s="4">
        <f t="shared" si="42"/>
        <v>0.33052670427347058</v>
      </c>
      <c r="G421" s="4">
        <f t="shared" si="47"/>
        <v>0.21813302059443165</v>
      </c>
      <c r="H421" s="4">
        <f t="shared" si="47"/>
        <v>0.16599797025506394</v>
      </c>
      <c r="I421" s="4">
        <f t="shared" si="47"/>
        <v>0.25559906750681882</v>
      </c>
      <c r="J421" s="4">
        <f t="shared" si="47"/>
        <v>0.1158113878666281</v>
      </c>
      <c r="K421" s="4">
        <f t="shared" si="47"/>
        <v>0.14432294821233543</v>
      </c>
      <c r="L421" s="4">
        <f t="shared" si="47"/>
        <v>0.68438240345136181</v>
      </c>
      <c r="M421" s="4">
        <f t="shared" si="47"/>
        <v>6.2447102908382388E-2</v>
      </c>
      <c r="N421" s="4">
        <f t="shared" si="47"/>
        <v>0.7379620386268757</v>
      </c>
      <c r="O421" s="4">
        <f t="shared" si="47"/>
        <v>0.54860424790010875</v>
      </c>
      <c r="P421" s="4">
        <f t="shared" si="47"/>
        <v>0.41398163981279623</v>
      </c>
      <c r="Q421" s="4">
        <f t="shared" si="47"/>
        <v>0.42496200897028386</v>
      </c>
      <c r="R421" s="4">
        <f t="shared" si="47"/>
        <v>0.23181947331706246</v>
      </c>
      <c r="S421" s="4">
        <f t="shared" si="47"/>
        <v>0.25317090300801837</v>
      </c>
    </row>
    <row r="422" spans="1:19" x14ac:dyDescent="0.2">
      <c r="A422">
        <v>414</v>
      </c>
      <c r="B422">
        <f t="shared" si="45"/>
        <v>0.12999999999995898</v>
      </c>
      <c r="C422">
        <f t="shared" si="43"/>
        <v>169.03999999999968</v>
      </c>
      <c r="D422" s="8">
        <f>EXP(SUMPRODUCT(LN($F422:$S422),AlturaTRI!$C$24:$P$24)+SUMPRODUCT(LN(1-$F422:$S422),1-AlturaTRI!$C$24:$P$24))</f>
        <v>4.3673702768784219E-3</v>
      </c>
      <c r="E422">
        <f t="shared" si="44"/>
        <v>0.18162276068775193</v>
      </c>
      <c r="F422" s="4">
        <f t="shared" si="42"/>
        <v>0.33156492654480879</v>
      </c>
      <c r="G422" s="4">
        <f t="shared" si="47"/>
        <v>0.22002256850150248</v>
      </c>
      <c r="H422" s="4">
        <f t="shared" si="47"/>
        <v>0.16789114072965103</v>
      </c>
      <c r="I422" s="4">
        <f t="shared" si="47"/>
        <v>0.25728818508574158</v>
      </c>
      <c r="J422" s="4">
        <f t="shared" si="47"/>
        <v>0.11781258729367633</v>
      </c>
      <c r="K422" s="4">
        <f t="shared" si="47"/>
        <v>0.14634881514935613</v>
      </c>
      <c r="L422" s="4">
        <f t="shared" si="47"/>
        <v>0.6910585952170446</v>
      </c>
      <c r="M422" s="4">
        <f t="shared" si="47"/>
        <v>6.3050190321853203E-2</v>
      </c>
      <c r="N422" s="4">
        <f t="shared" si="47"/>
        <v>0.74006743936004948</v>
      </c>
      <c r="O422" s="4">
        <f t="shared" si="47"/>
        <v>0.55518167639654104</v>
      </c>
      <c r="P422" s="4">
        <f t="shared" si="47"/>
        <v>0.41668500306832873</v>
      </c>
      <c r="Q422" s="4">
        <f t="shared" si="47"/>
        <v>0.42999826382052631</v>
      </c>
      <c r="R422" s="4">
        <f t="shared" si="47"/>
        <v>0.23466296184166821</v>
      </c>
      <c r="S422" s="4">
        <f t="shared" si="47"/>
        <v>0.25773582080387736</v>
      </c>
    </row>
    <row r="423" spans="1:19" x14ac:dyDescent="0.2">
      <c r="A423">
        <v>415</v>
      </c>
      <c r="B423">
        <f t="shared" si="45"/>
        <v>0.13999999999995899</v>
      </c>
      <c r="C423">
        <f t="shared" si="43"/>
        <v>169.11999999999966</v>
      </c>
      <c r="D423" s="8">
        <f>EXP(SUMPRODUCT(LN($F423:$S423),AlturaTRI!$C$24:$P$24)+SUMPRODUCT(LN(1-$F423:$S423),1-AlturaTRI!$C$24:$P$24))</f>
        <v>4.0676172000384987E-3</v>
      </c>
      <c r="E423">
        <f t="shared" si="44"/>
        <v>0.18137773539011265</v>
      </c>
      <c r="F423" s="4">
        <f t="shared" si="42"/>
        <v>0.33260478978856212</v>
      </c>
      <c r="G423" s="4">
        <f t="shared" si="47"/>
        <v>0.22192383850956063</v>
      </c>
      <c r="H423" s="4">
        <f t="shared" si="47"/>
        <v>0.16980150646528969</v>
      </c>
      <c r="I423" s="4">
        <f t="shared" si="47"/>
        <v>0.2589845816021753</v>
      </c>
      <c r="J423" s="4">
        <f t="shared" si="47"/>
        <v>0.11984368002666047</v>
      </c>
      <c r="K423" s="4">
        <f t="shared" si="47"/>
        <v>0.14839818746421035</v>
      </c>
      <c r="L423" s="4">
        <f t="shared" si="47"/>
        <v>0.69765595462194796</v>
      </c>
      <c r="M423" s="4">
        <f t="shared" si="47"/>
        <v>6.3658706628629838E-2</v>
      </c>
      <c r="N423" s="4">
        <f t="shared" si="47"/>
        <v>0.74216183421745385</v>
      </c>
      <c r="O423" s="4">
        <f t="shared" si="47"/>
        <v>0.5617398276616955</v>
      </c>
      <c r="P423" s="4">
        <f t="shared" si="47"/>
        <v>0.41939338577932728</v>
      </c>
      <c r="Q423" s="4">
        <f t="shared" si="47"/>
        <v>0.43504904856608662</v>
      </c>
      <c r="R423" s="4">
        <f t="shared" si="47"/>
        <v>0.23753054375601798</v>
      </c>
      <c r="S423" s="4">
        <f t="shared" si="47"/>
        <v>0.26235413380252182</v>
      </c>
    </row>
    <row r="424" spans="1:19" x14ac:dyDescent="0.2">
      <c r="A424">
        <v>416</v>
      </c>
      <c r="B424">
        <f t="shared" si="45"/>
        <v>0.149999999999959</v>
      </c>
      <c r="C424">
        <f t="shared" si="43"/>
        <v>169.19999999999968</v>
      </c>
      <c r="D424" s="8">
        <f>EXP(SUMPRODUCT(LN($F424:$S424),AlturaTRI!$C$24:$P$24)+SUMPRODUCT(LN(1-$F424:$S424),1-AlturaTRI!$C$24:$P$24))</f>
        <v>3.7852603435182411E-3</v>
      </c>
      <c r="E424">
        <f t="shared" si="44"/>
        <v>0.18111492825501602</v>
      </c>
      <c r="F424" s="4">
        <f t="shared" si="42"/>
        <v>0.33364628644357502</v>
      </c>
      <c r="G424" s="4">
        <f t="shared" si="47"/>
        <v>0.22383682299547125</v>
      </c>
      <c r="H424" s="4">
        <f t="shared" si="47"/>
        <v>0.17172912338274773</v>
      </c>
      <c r="I424" s="4">
        <f t="shared" si="47"/>
        <v>0.26068823721978651</v>
      </c>
      <c r="J424" s="4">
        <f t="shared" si="47"/>
        <v>0.12190495016710355</v>
      </c>
      <c r="K424" s="4">
        <f t="shared" si="47"/>
        <v>0.15047119929464908</v>
      </c>
      <c r="L424" s="4">
        <f t="shared" si="47"/>
        <v>0.70417273896156518</v>
      </c>
      <c r="M424" s="4">
        <f t="shared" si="47"/>
        <v>6.4272693035841932E-2</v>
      </c>
      <c r="N424" s="4">
        <f t="shared" si="47"/>
        <v>0.74424518546810403</v>
      </c>
      <c r="O424" s="4">
        <f t="shared" si="47"/>
        <v>0.56827647762059597</v>
      </c>
      <c r="P424" s="4">
        <f t="shared" si="47"/>
        <v>0.42210663364466472</v>
      </c>
      <c r="Q424" s="4">
        <f t="shared" si="47"/>
        <v>0.44011335232984938</v>
      </c>
      <c r="R424" s="4">
        <f t="shared" si="47"/>
        <v>0.24042215951609081</v>
      </c>
      <c r="S424" s="4">
        <f t="shared" si="47"/>
        <v>0.2670254308674182</v>
      </c>
    </row>
    <row r="425" spans="1:19" x14ac:dyDescent="0.2">
      <c r="A425">
        <v>417</v>
      </c>
      <c r="B425">
        <f t="shared" si="45"/>
        <v>0.15999999999995901</v>
      </c>
      <c r="C425">
        <f t="shared" si="43"/>
        <v>169.27999999999966</v>
      </c>
      <c r="D425" s="8">
        <f>EXP(SUMPRODUCT(LN($F425:$S425),AlturaTRI!$C$24:$P$24)+SUMPRODUCT(LN(1-$F425:$S425),1-AlturaTRI!$C$24:$P$24))</f>
        <v>3.519548655735818E-3</v>
      </c>
      <c r="E425">
        <f t="shared" si="44"/>
        <v>0.18083441756816368</v>
      </c>
      <c r="F425" s="4">
        <f t="shared" si="42"/>
        <v>0.33468940888896226</v>
      </c>
      <c r="G425" s="4">
        <f t="shared" si="47"/>
        <v>0.22576151280412002</v>
      </c>
      <c r="H425" s="4">
        <f t="shared" si="47"/>
        <v>0.17367404519175345</v>
      </c>
      <c r="I425" s="4">
        <f t="shared" si="47"/>
        <v>0.26239913136006199</v>
      </c>
      <c r="J425" s="4">
        <f t="shared" si="47"/>
        <v>0.123996678797605</v>
      </c>
      <c r="K425" s="4">
        <f t="shared" si="47"/>
        <v>0.15256798153013967</v>
      </c>
      <c r="L425" s="4">
        <f t="shared" si="47"/>
        <v>0.71060732472538568</v>
      </c>
      <c r="M425" s="4">
        <f t="shared" si="47"/>
        <v>6.4892190914387471E-2</v>
      </c>
      <c r="N425" s="4">
        <f t="shared" si="47"/>
        <v>0.74631745708684716</v>
      </c>
      <c r="O425" s="4">
        <f t="shared" si="47"/>
        <v>0.57478943191070242</v>
      </c>
      <c r="P425" s="4">
        <f t="shared" si="47"/>
        <v>0.42482459120435506</v>
      </c>
      <c r="Q425" s="4">
        <f t="shared" si="47"/>
        <v>0.44519015307749144</v>
      </c>
      <c r="R425" s="4">
        <f t="shared" si="47"/>
        <v>0.2433377424492934</v>
      </c>
      <c r="S425" s="4">
        <f t="shared" si="47"/>
        <v>0.27174926050800619</v>
      </c>
    </row>
    <row r="426" spans="1:19" x14ac:dyDescent="0.2">
      <c r="A426">
        <v>418</v>
      </c>
      <c r="B426">
        <f t="shared" si="45"/>
        <v>0.16999999999995902</v>
      </c>
      <c r="C426">
        <f t="shared" si="43"/>
        <v>169.35999999999967</v>
      </c>
      <c r="D426" s="8">
        <f>EXP(SUMPRODUCT(LN($F426:$S426),AlturaTRI!$C$24:$P$24)+SUMPRODUCT(LN(1-$F426:$S426),1-AlturaTRI!$C$24:$P$24))</f>
        <v>3.2697436801516415E-3</v>
      </c>
      <c r="E426">
        <f t="shared" si="44"/>
        <v>0.18053628680469458</v>
      </c>
      <c r="F426" s="4">
        <f t="shared" si="42"/>
        <v>0.33573414944423857</v>
      </c>
      <c r="G426" s="4">
        <f t="shared" si="47"/>
        <v>0.22769789723144518</v>
      </c>
      <c r="H426" s="4">
        <f t="shared" si="47"/>
        <v>0.17563632333527263</v>
      </c>
      <c r="I426" s="4">
        <f t="shared" si="47"/>
        <v>0.26411724269883508</v>
      </c>
      <c r="J426" s="4">
        <f t="shared" si="47"/>
        <v>0.12611914373877695</v>
      </c>
      <c r="K426" s="4">
        <f t="shared" si="47"/>
        <v>0.15468866168360584</v>
      </c>
      <c r="L426" s="4">
        <f t="shared" si="47"/>
        <v>0.71695820750470751</v>
      </c>
      <c r="M426" s="4">
        <f t="shared" si="47"/>
        <v>6.55172417964478E-2</v>
      </c>
      <c r="N426" s="4">
        <f t="shared" si="47"/>
        <v>0.7483786147438749</v>
      </c>
      <c r="O426" s="4">
        <f t="shared" si="47"/>
        <v>0.58127652874349034</v>
      </c>
      <c r="P426" s="4">
        <f t="shared" si="47"/>
        <v>0.42754710187357164</v>
      </c>
      <c r="Q426" s="4">
        <f t="shared" si="47"/>
        <v>0.45027841842083832</v>
      </c>
      <c r="R426" s="4">
        <f t="shared" si="47"/>
        <v>0.24627721866450061</v>
      </c>
      <c r="S426" s="4">
        <f t="shared" si="47"/>
        <v>0.27652513042562143</v>
      </c>
    </row>
    <row r="427" spans="1:19" x14ac:dyDescent="0.2">
      <c r="A427">
        <v>419</v>
      </c>
      <c r="B427">
        <f t="shared" si="45"/>
        <v>0.17999999999995903</v>
      </c>
      <c r="C427">
        <f t="shared" si="43"/>
        <v>169.43999999999969</v>
      </c>
      <c r="D427" s="8">
        <f>EXP(SUMPRODUCT(LN($F427:$S427),AlturaTRI!$C$24:$P$24)+SUMPRODUCT(LN(1-$F427:$S427),1-AlturaTRI!$C$24:$P$24))</f>
        <v>3.0351209091891589E-3</v>
      </c>
      <c r="E427">
        <f t="shared" si="44"/>
        <v>0.1802206245877859</v>
      </c>
      <c r="F427" s="4">
        <f t="shared" si="42"/>
        <v>0.33678050036945223</v>
      </c>
      <c r="G427" s="4">
        <f t="shared" si="47"/>
        <v>0.22964596400772061</v>
      </c>
      <c r="H427" s="4">
        <f t="shared" si="47"/>
        <v>0.1776160069336378</v>
      </c>
      <c r="I427" s="4">
        <f t="shared" si="47"/>
        <v>0.26584254916293765</v>
      </c>
      <c r="J427" s="4">
        <f t="shared" si="47"/>
        <v>0.12827261930058728</v>
      </c>
      <c r="K427" s="4">
        <f t="shared" si="47"/>
        <v>0.15683336376184451</v>
      </c>
      <c r="L427" s="4">
        <f t="shared" si="47"/>
        <v>0.72322400158413858</v>
      </c>
      <c r="M427" s="4">
        <f t="shared" si="47"/>
        <v>6.6147887372922223E-2</v>
      </c>
      <c r="N427" s="4">
        <f t="shared" si="47"/>
        <v>0.75042862579382075</v>
      </c>
      <c r="O427" s="4">
        <f t="shared" si="47"/>
        <v>0.58773564167189141</v>
      </c>
      <c r="P427" s="4">
        <f t="shared" si="47"/>
        <v>0.43027400797722842</v>
      </c>
      <c r="Q427" s="4">
        <f t="shared" si="47"/>
        <v>0.45537710643930218</v>
      </c>
      <c r="R427" s="4">
        <f t="shared" si="47"/>
        <v>0.24924050696523398</v>
      </c>
      <c r="S427" s="4">
        <f t="shared" si="47"/>
        <v>0.28135250711253135</v>
      </c>
    </row>
    <row r="428" spans="1:19" x14ac:dyDescent="0.2">
      <c r="A428">
        <v>420</v>
      </c>
      <c r="B428">
        <f t="shared" si="45"/>
        <v>0.18999999999995903</v>
      </c>
      <c r="C428">
        <f t="shared" si="43"/>
        <v>169.51999999999967</v>
      </c>
      <c r="D428" s="8">
        <f>EXP(SUMPRODUCT(LN($F428:$S428),AlturaTRI!$C$24:$P$24)+SUMPRODUCT(LN(1-$F428:$S428),1-AlturaTRI!$C$24:$P$24))</f>
        <v>2.8149710098993685E-3</v>
      </c>
      <c r="E428">
        <f t="shared" si="44"/>
        <v>0.17988752464474872</v>
      </c>
      <c r="F428" s="4">
        <f t="shared" si="42"/>
        <v>0.33782845386532351</v>
      </c>
      <c r="G428" s="4">
        <f t="shared" si="47"/>
        <v>0.23160569928110206</v>
      </c>
      <c r="H428" s="4">
        <f t="shared" si="47"/>
        <v>0.17961314272855966</v>
      </c>
      <c r="I428" s="4">
        <f t="shared" si="47"/>
        <v>0.26757502792697946</v>
      </c>
      <c r="J428" s="4">
        <f t="shared" si="47"/>
        <v>0.1304573760281795</v>
      </c>
      <c r="K428" s="4">
        <f t="shared" si="47"/>
        <v>0.15900220813469307</v>
      </c>
      <c r="L428" s="4">
        <f t="shared" si="47"/>
        <v>0.72940343922953776</v>
      </c>
      <c r="M428" s="4">
        <f t="shared" si="47"/>
        <v>6.6784169490782377E-2</v>
      </c>
      <c r="N428" s="4">
        <f t="shared" si="47"/>
        <v>0.75246745926445835</v>
      </c>
      <c r="O428" s="4">
        <f t="shared" si="47"/>
        <v>0.59416468225640551</v>
      </c>
      <c r="P428" s="4">
        <f t="shared" si="47"/>
        <v>0.43300515078510882</v>
      </c>
      <c r="Q428" s="4">
        <f t="shared" si="47"/>
        <v>0.46048516651804816</v>
      </c>
      <c r="R428" s="4">
        <f t="shared" si="47"/>
        <v>0.25222751876613497</v>
      </c>
      <c r="S428" s="4">
        <f t="shared" si="47"/>
        <v>0.28623081550665608</v>
      </c>
    </row>
    <row r="429" spans="1:19" x14ac:dyDescent="0.2">
      <c r="A429">
        <v>421</v>
      </c>
      <c r="B429">
        <f t="shared" si="45"/>
        <v>0.19999999999995904</v>
      </c>
      <c r="C429">
        <f t="shared" si="43"/>
        <v>169.59999999999968</v>
      </c>
      <c r="D429" s="8">
        <f>EXP(SUMPRODUCT(LN($F429:$S429),AlturaTRI!$C$24:$P$24)+SUMPRODUCT(LN(1-$F429:$S429),1-AlturaTRI!$C$24:$P$24))</f>
        <v>2.6086009221306791E-3</v>
      </c>
      <c r="E429">
        <f t="shared" si="44"/>
        <v>0.17953708576064883</v>
      </c>
      <c r="F429" s="4">
        <f t="shared" si="42"/>
        <v>0.33887800207338725</v>
      </c>
      <c r="G429" s="4">
        <f t="shared" si="47"/>
        <v>0.23357708760144832</v>
      </c>
      <c r="H429" s="4">
        <f t="shared" si="47"/>
        <v>0.18162777502705568</v>
      </c>
      <c r="I429" s="4">
        <f t="shared" si="47"/>
        <v>0.26931465541025768</v>
      </c>
      <c r="J429" s="4">
        <f t="shared" si="47"/>
        <v>0.13267368044225114</v>
      </c>
      <c r="K429" s="4">
        <f t="shared" si="47"/>
        <v>0.16119531140302421</v>
      </c>
      <c r="L429" s="4">
        <f t="shared" si="47"/>
        <v>0.73549536968613183</v>
      </c>
      <c r="M429" s="4">
        <f t="shared" si="47"/>
        <v>6.7426130150344474E-2</v>
      </c>
      <c r="N429" s="4">
        <f t="shared" si="47"/>
        <v>0.75449508584500824</v>
      </c>
      <c r="O429" s="4">
        <f t="shared" si="47"/>
        <v>0.60056160262318636</v>
      </c>
      <c r="P429" s="4">
        <f t="shared" si="47"/>
        <v>0.4357403705475264</v>
      </c>
      <c r="Q429" s="4">
        <f t="shared" si="47"/>
        <v>0.46560154020148614</v>
      </c>
      <c r="R429" s="4">
        <f t="shared" si="47"/>
        <v>0.25523815801288702</v>
      </c>
      <c r="S429" s="4">
        <f t="shared" si="47"/>
        <v>0.2911594387044722</v>
      </c>
    </row>
    <row r="430" spans="1:19" x14ac:dyDescent="0.2">
      <c r="A430">
        <v>422</v>
      </c>
      <c r="B430">
        <f t="shared" si="45"/>
        <v>0.20999999999995905</v>
      </c>
      <c r="C430">
        <f t="shared" si="43"/>
        <v>169.67999999999967</v>
      </c>
      <c r="D430" s="8">
        <f>EXP(SUMPRODUCT(LN($F430:$S430),AlturaTRI!$C$24:$P$24)+SUMPRODUCT(LN(1-$F430:$S430),1-AlturaTRI!$C$24:$P$24))</f>
        <v>2.4153348307467E-3</v>
      </c>
      <c r="E430">
        <f t="shared" si="44"/>
        <v>0.17916941172948403</v>
      </c>
      <c r="F430" s="4">
        <f t="shared" si="42"/>
        <v>0.33992913707613948</v>
      </c>
      <c r="G430" s="4">
        <f t="shared" si="47"/>
        <v>0.23556011190442896</v>
      </c>
      <c r="H430" s="4">
        <f t="shared" si="47"/>
        <v>0.18365994564532842</v>
      </c>
      <c r="I430" s="4">
        <f t="shared" si="47"/>
        <v>0.27106140727379907</v>
      </c>
      <c r="J430" s="4">
        <f t="shared" si="47"/>
        <v>0.13492179477408608</v>
      </c>
      <c r="K430" s="4">
        <f t="shared" si="47"/>
        <v>0.16341278626565001</v>
      </c>
      <c r="L430" s="4">
        <f t="shared" si="47"/>
        <v>0.74149875790138897</v>
      </c>
      <c r="M430" s="4">
        <f t="shared" si="47"/>
        <v>6.8073811502458476E-2</v>
      </c>
      <c r="N430" s="4">
        <f t="shared" si="47"/>
        <v>0.75651147787406503</v>
      </c>
      <c r="O430" s="4">
        <f t="shared" si="47"/>
        <v>0.60692439790792374</v>
      </c>
      <c r="P430" s="4">
        <f t="shared" si="47"/>
        <v>0.43847950653150186</v>
      </c>
      <c r="Q430" s="4">
        <f t="shared" si="47"/>
        <v>0.47072516206063836</v>
      </c>
      <c r="R430" s="4">
        <f t="shared" si="47"/>
        <v>0.25827232110574361</v>
      </c>
      <c r="S430" s="4">
        <f t="shared" si="47"/>
        <v>0.29613771773450498</v>
      </c>
    </row>
    <row r="431" spans="1:19" x14ac:dyDescent="0.2">
      <c r="A431">
        <v>423</v>
      </c>
      <c r="B431">
        <f t="shared" si="45"/>
        <v>0.21999999999995906</v>
      </c>
      <c r="C431">
        <f t="shared" si="43"/>
        <v>169.75999999999968</v>
      </c>
      <c r="D431" s="8">
        <f>EXP(SUMPRODUCT(LN($F431:$S431),AlturaTRI!$C$24:$P$24)+SUMPRODUCT(LN(1-$F431:$S431),1-AlturaTRI!$C$24:$P$24))</f>
        <v>2.2345150141595909E-3</v>
      </c>
      <c r="E431">
        <f t="shared" si="44"/>
        <v>0.17878461130295253</v>
      </c>
      <c r="F431" s="4">
        <f t="shared" si="42"/>
        <v>0.34098185089718863</v>
      </c>
      <c r="G431" s="4">
        <f t="shared" si="47"/>
        <v>0.23755475349593161</v>
      </c>
      <c r="H431" s="4">
        <f t="shared" si="47"/>
        <v>0.18570969385263006</v>
      </c>
      <c r="I431" s="4">
        <f t="shared" si="47"/>
        <v>0.27281525841753734</v>
      </c>
      <c r="J431" s="4">
        <f t="shared" si="47"/>
        <v>0.13720197669534648</v>
      </c>
      <c r="K431" s="4">
        <f t="shared" si="47"/>
        <v>0.16565474138522129</v>
      </c>
      <c r="L431" s="4">
        <f t="shared" si="47"/>
        <v>0.74741268298794861</v>
      </c>
      <c r="M431" s="4">
        <f t="shared" si="47"/>
        <v>6.8727255845612983E-2</v>
      </c>
      <c r="N431" s="4">
        <f t="shared" si="47"/>
        <v>0.75851660932715703</v>
      </c>
      <c r="O431" s="4">
        <f t="shared" si="47"/>
        <v>0.61325110857988285</v>
      </c>
      <c r="P431" s="4">
        <f t="shared" si="47"/>
        <v>0.44122239705743804</v>
      </c>
      <c r="Q431" s="4">
        <f t="shared" si="47"/>
        <v>0.47585496057289295</v>
      </c>
      <c r="R431" s="4">
        <f t="shared" si="47"/>
        <v>0.26132989682681507</v>
      </c>
      <c r="S431" s="4">
        <f t="shared" si="47"/>
        <v>0.30116495139371396</v>
      </c>
    </row>
    <row r="432" spans="1:19" x14ac:dyDescent="0.2">
      <c r="A432">
        <v>424</v>
      </c>
      <c r="B432">
        <f t="shared" si="45"/>
        <v>0.22999999999995907</v>
      </c>
      <c r="C432">
        <f t="shared" si="43"/>
        <v>169.83999999999966</v>
      </c>
      <c r="D432" s="8">
        <f>EXP(SUMPRODUCT(LN($F432:$S432),AlturaTRI!$C$24:$P$24)+SUMPRODUCT(LN(1-$F432:$S432),1-AlturaTRI!$C$24:$P$24))</f>
        <v>2.0655025721106708E-3</v>
      </c>
      <c r="E432">
        <f t="shared" si="44"/>
        <v>0.17838279813684776</v>
      </c>
      <c r="F432" s="4">
        <f t="shared" si="42"/>
        <v>0.34203613550141082</v>
      </c>
      <c r="G432" s="4">
        <f t="shared" si="47"/>
        <v>0.23956099203677972</v>
      </c>
      <c r="H432" s="4">
        <f t="shared" si="47"/>
        <v>0.18777705631514785</v>
      </c>
      <c r="I432" s="4">
        <f t="shared" si="47"/>
        <v>0.27457618297762781</v>
      </c>
      <c r="J432" s="4">
        <f t="shared" si="47"/>
        <v>0.13951447904274564</v>
      </c>
      <c r="K432" s="4">
        <f t="shared" si="47"/>
        <v>0.1679212812532119</v>
      </c>
      <c r="L432" s="4">
        <f t="shared" si="47"/>
        <v>0.75323633644249721</v>
      </c>
      <c r="M432" s="4">
        <f t="shared" si="47"/>
        <v>6.9386505622955161E-2</v>
      </c>
      <c r="N432" s="4">
        <f t="shared" si="47"/>
        <v>0.76051045580394838</v>
      </c>
      <c r="O432" s="4">
        <f t="shared" si="47"/>
        <v>0.61953982264102292</v>
      </c>
      <c r="P432" s="4">
        <f t="shared" si="47"/>
        <v>0.44396887953627712</v>
      </c>
      <c r="Q432" s="4">
        <f t="shared" si="47"/>
        <v>0.48098985901261232</v>
      </c>
      <c r="R432" s="4">
        <f t="shared" si="47"/>
        <v>0.26441076627126936</v>
      </c>
      <c r="S432" s="4">
        <f t="shared" si="47"/>
        <v>0.30624039614895926</v>
      </c>
    </row>
    <row r="433" spans="1:19" x14ac:dyDescent="0.2">
      <c r="A433">
        <v>425</v>
      </c>
      <c r="B433">
        <f t="shared" si="45"/>
        <v>0.23999999999995908</v>
      </c>
      <c r="C433">
        <f t="shared" si="43"/>
        <v>169.91999999999967</v>
      </c>
      <c r="D433" s="8">
        <f>EXP(SUMPRODUCT(LN($F433:$S433),AlturaTRI!$C$24:$P$24)+SUMPRODUCT(LN(1-$F433:$S433),1-AlturaTRI!$C$24:$P$24))</f>
        <v>1.9076780362316395E-3</v>
      </c>
      <c r="E433">
        <f t="shared" si="44"/>
        <v>0.17796409073511593</v>
      </c>
      <c r="F433" s="4">
        <f t="shared" si="42"/>
        <v>0.34309198279510988</v>
      </c>
      <c r="G433" s="4">
        <f t="shared" si="47"/>
        <v>0.24157880552777369</v>
      </c>
      <c r="H433" s="4">
        <f t="shared" si="47"/>
        <v>0.18986206703994829</v>
      </c>
      <c r="I433" s="4">
        <f t="shared" si="47"/>
        <v>0.27634415432390186</v>
      </c>
      <c r="J433" s="4">
        <f t="shared" si="47"/>
        <v>0.14185954953773536</v>
      </c>
      <c r="K433" s="4">
        <f t="shared" si="47"/>
        <v>0.17021250605408259</v>
      </c>
      <c r="L433" s="4">
        <f t="shared" si="47"/>
        <v>0.7589690201369298</v>
      </c>
      <c r="M433" s="4">
        <f t="shared" si="47"/>
        <v>7.0051603419223424E-2</v>
      </c>
      <c r="N433" s="4">
        <f t="shared" si="47"/>
        <v>0.76249299451509545</v>
      </c>
      <c r="O433" s="4">
        <f t="shared" si="47"/>
        <v>0.62578867769569346</v>
      </c>
      <c r="P433" s="4">
        <f t="shared" si="47"/>
        <v>0.44671879050712232</v>
      </c>
      <c r="Q433" s="4">
        <f t="shared" si="47"/>
        <v>0.48612877635103702</v>
      </c>
      <c r="R433" s="4">
        <f t="shared" si="47"/>
        <v>0.2675148027825977</v>
      </c>
      <c r="S433" s="4">
        <f t="shared" si="47"/>
        <v>0.31136326610560899</v>
      </c>
    </row>
    <row r="434" spans="1:19" x14ac:dyDescent="0.2">
      <c r="A434">
        <v>426</v>
      </c>
      <c r="B434">
        <f t="shared" si="45"/>
        <v>0.24999999999995909</v>
      </c>
      <c r="C434">
        <f t="shared" si="43"/>
        <v>169.99999999999966</v>
      </c>
      <c r="D434" s="8">
        <f>EXP(SUMPRODUCT(LN($F434:$S434),AlturaTRI!$C$24:$P$24)+SUMPRODUCT(LN(1-$F434:$S434),1-AlturaTRI!$C$24:$P$24))</f>
        <v>1.7604418674566193E-3</v>
      </c>
      <c r="E434">
        <f t="shared" si="44"/>
        <v>0.1775286123916156</v>
      </c>
      <c r="F434" s="4">
        <f t="shared" si="42"/>
        <v>0.34414938462618111</v>
      </c>
      <c r="G434" s="4">
        <f t="shared" si="47"/>
        <v>0.24360817029506693</v>
      </c>
      <c r="H434" s="4">
        <f t="shared" si="47"/>
        <v>0.19196475731901816</v>
      </c>
      <c r="I434" s="4">
        <f t="shared" si="47"/>
        <v>0.27811914505746388</v>
      </c>
      <c r="J434" s="4">
        <f t="shared" si="47"/>
        <v>0.14423743050135579</v>
      </c>
      <c r="K434" s="4">
        <f t="shared" si="47"/>
        <v>0.17252851152872237</v>
      </c>
      <c r="L434" s="4">
        <f t="shared" si="47"/>
        <v>0.76461014409847805</v>
      </c>
      <c r="M434" s="4">
        <f t="shared" si="47"/>
        <v>7.0722591957593312E-2</v>
      </c>
      <c r="N434" s="4">
        <f t="shared" si="47"/>
        <v>0.76446420426876904</v>
      </c>
      <c r="O434" s="4">
        <f t="shared" si="47"/>
        <v>0.63199586288699128</v>
      </c>
      <c r="P434" s="4">
        <f t="shared" si="47"/>
        <v>0.44947196567530545</v>
      </c>
      <c r="Q434" s="4">
        <f t="shared" si="47"/>
        <v>0.49127062816389261</v>
      </c>
      <c r="R434" s="4">
        <f t="shared" si="47"/>
        <v>0.27064187189209749</v>
      </c>
      <c r="S434" s="4">
        <f t="shared" si="47"/>
        <v>0.31653273304520452</v>
      </c>
    </row>
    <row r="435" spans="1:19" x14ac:dyDescent="0.2">
      <c r="A435">
        <v>427</v>
      </c>
      <c r="B435">
        <f t="shared" si="45"/>
        <v>0.2599999999999591</v>
      </c>
      <c r="C435">
        <f t="shared" si="43"/>
        <v>170.07999999999967</v>
      </c>
      <c r="D435" s="8">
        <f>EXP(SUMPRODUCT(LN($F435:$S435),AlturaTRI!$C$24:$P$24)+SUMPRODUCT(LN(1-$F435:$S435),1-AlturaTRI!$C$24:$P$24))</f>
        <v>1.6232148448264217E-3</v>
      </c>
      <c r="E435">
        <f t="shared" si="44"/>
        <v>0.17707649112961926</v>
      </c>
      <c r="F435" s="4">
        <f t="shared" si="42"/>
        <v>0.34520833278427998</v>
      </c>
      <c r="G435" s="4">
        <f t="shared" si="47"/>
        <v>0.24564906097588993</v>
      </c>
      <c r="H435" s="4">
        <f t="shared" si="47"/>
        <v>0.19408515567344037</v>
      </c>
      <c r="I435" s="4">
        <f t="shared" si="47"/>
        <v>0.2799011270084325</v>
      </c>
      <c r="J435" s="4">
        <f t="shared" si="47"/>
        <v>0.14664835856440928</v>
      </c>
      <c r="K435" s="4">
        <f t="shared" si="47"/>
        <v>0.17486938883727046</v>
      </c>
      <c r="L435" s="4">
        <f t="shared" si="47"/>
        <v>0.77015922409569226</v>
      </c>
      <c r="M435" s="4">
        <f t="shared" si="47"/>
        <v>7.1399514096433719E-2</v>
      </c>
      <c r="N435" s="4">
        <f t="shared" si="47"/>
        <v>0.76642406545685215</v>
      </c>
      <c r="O435" s="4">
        <f t="shared" si="47"/>
        <v>0.63815962069645626</v>
      </c>
      <c r="P435" s="4">
        <f t="shared" si="47"/>
        <v>0.45222823995088252</v>
      </c>
      <c r="Q435" s="4">
        <f t="shared" si="47"/>
        <v>0.49641432754508791</v>
      </c>
      <c r="R435" s="4">
        <f t="shared" si="47"/>
        <v>0.27379183126271955</v>
      </c>
      <c r="S435" s="4">
        <f t="shared" si="47"/>
        <v>0.32174792653394935</v>
      </c>
    </row>
    <row r="436" spans="1:19" x14ac:dyDescent="0.2">
      <c r="A436">
        <v>428</v>
      </c>
      <c r="B436">
        <f t="shared" si="45"/>
        <v>0.26999999999995911</v>
      </c>
      <c r="C436">
        <f t="shared" si="43"/>
        <v>170.15999999999968</v>
      </c>
      <c r="D436" s="8">
        <f>EXP(SUMPRODUCT(LN($F436:$S436),AlturaTRI!$C$24:$P$24)+SUMPRODUCT(LN(1-$F436:$S436),1-AlturaTRI!$C$24:$P$24))</f>
        <v>1.4954383506319525E-3</v>
      </c>
      <c r="E436">
        <f t="shared" si="44"/>
        <v>0.17660785963909781</v>
      </c>
      <c r="F436" s="4">
        <f t="shared" si="42"/>
        <v>0.34626881900099454</v>
      </c>
      <c r="G436" s="4">
        <f t="shared" si="47"/>
        <v>0.24770145050463319</v>
      </c>
      <c r="H436" s="4">
        <f t="shared" si="47"/>
        <v>0.19622328779774564</v>
      </c>
      <c r="I436" s="4">
        <f t="shared" si="47"/>
        <v>0.28169007123382878</v>
      </c>
      <c r="J436" s="4">
        <f t="shared" si="47"/>
        <v>0.14909256437313642</v>
      </c>
      <c r="K436" s="4">
        <f t="shared" si="47"/>
        <v>0.17723522442142625</v>
      </c>
      <c r="L436" s="4">
        <f t="shared" si="47"/>
        <v>0.77561587904726836</v>
      </c>
      <c r="M436" s="4">
        <f t="shared" si="47"/>
        <v>7.2082412825973927E-2</v>
      </c>
      <c r="N436" s="4">
        <f t="shared" si="47"/>
        <v>0.76837256004082699</v>
      </c>
      <c r="O436" s="4">
        <f t="shared" si="47"/>
        <v>0.6442782486043781</v>
      </c>
      <c r="P436" s="4">
        <f t="shared" si="47"/>
        <v>0.45498744748753839</v>
      </c>
      <c r="Q436" s="4">
        <f t="shared" si="47"/>
        <v>0.50155878602486959</v>
      </c>
      <c r="R436" s="4">
        <f t="shared" si="47"/>
        <v>0.27696453063742899</v>
      </c>
      <c r="S436" s="4">
        <f t="shared" si="47"/>
        <v>0.32700793410361678</v>
      </c>
    </row>
    <row r="437" spans="1:19" x14ac:dyDescent="0.2">
      <c r="A437">
        <v>429</v>
      </c>
      <c r="B437">
        <f t="shared" si="45"/>
        <v>0.27999999999995911</v>
      </c>
      <c r="C437">
        <f t="shared" si="43"/>
        <v>170.23999999999967</v>
      </c>
      <c r="D437" s="8">
        <f>EXP(SUMPRODUCT(LN($F437:$S437),AlturaTRI!$C$24:$P$24)+SUMPRODUCT(LN(1-$F437:$S437),1-AlturaTRI!$C$24:$P$24))</f>
        <v>1.3765745571839587E-3</v>
      </c>
      <c r="E437">
        <f t="shared" si="44"/>
        <v>0.17612285521183166</v>
      </c>
      <c r="F437" s="4">
        <f t="shared" si="42"/>
        <v>0.34733083495002282</v>
      </c>
      <c r="G437" s="4">
        <f t="shared" si="47"/>
        <v>0.24976531009930206</v>
      </c>
      <c r="H437" s="4">
        <f t="shared" si="47"/>
        <v>0.19837917650447984</v>
      </c>
      <c r="I437" s="4">
        <f t="shared" si="47"/>
        <v>0.28348594801561394</v>
      </c>
      <c r="J437" s="4">
        <f t="shared" si="47"/>
        <v>0.15157027229058576</v>
      </c>
      <c r="K437" s="4">
        <f t="shared" si="47"/>
        <v>0.17962609986635725</v>
      </c>
      <c r="L437" s="4">
        <f t="shared" si="47"/>
        <v>0.7809798282706969</v>
      </c>
      <c r="M437" s="4">
        <f t="shared" si="47"/>
        <v>7.2771331264878961E-2</v>
      </c>
      <c r="N437" s="4">
        <f t="shared" si="47"/>
        <v>0.77030967153735974</v>
      </c>
      <c r="O437" s="4">
        <f t="shared" si="47"/>
        <v>0.65035010060858689</v>
      </c>
      <c r="P437" s="4">
        <f t="shared" si="47"/>
        <v>0.45774942172188166</v>
      </c>
      <c r="Q437" s="4">
        <f t="shared" si="47"/>
        <v>0.50670291449078841</v>
      </c>
      <c r="R437" s="4">
        <f t="shared" si="47"/>
        <v>0.28015981179222155</v>
      </c>
      <c r="S437" s="4">
        <f t="shared" si="47"/>
        <v>0.33231180150629719</v>
      </c>
    </row>
    <row r="438" spans="1:19" x14ac:dyDescent="0.2">
      <c r="A438">
        <v>430</v>
      </c>
      <c r="B438">
        <f t="shared" si="45"/>
        <v>0.28999999999995912</v>
      </c>
      <c r="C438">
        <f t="shared" si="43"/>
        <v>170.31999999999968</v>
      </c>
      <c r="D438" s="8">
        <f>EXP(SUMPRODUCT(LN($F438:$S438),AlturaTRI!$C$24:$P$24)+SUMPRODUCT(LN(1-$F438:$S438),1-AlturaTRI!$C$24:$P$24))</f>
        <v>1.2661065207726081E-3</v>
      </c>
      <c r="E438">
        <f t="shared" si="44"/>
        <v>0.1756216196743926</v>
      </c>
      <c r="F438" s="4">
        <f t="shared" si="42"/>
        <v>0.34839437224735359</v>
      </c>
      <c r="G438" s="4">
        <f t="shared" si="47"/>
        <v>0.25184060924835588</v>
      </c>
      <c r="H438" s="4">
        <f t="shared" si="47"/>
        <v>0.20055284166902926</v>
      </c>
      <c r="I438" s="4">
        <f t="shared" si="47"/>
        <v>0.28528872685887763</v>
      </c>
      <c r="J438" s="4">
        <f t="shared" si="47"/>
        <v>0.15408170009388403</v>
      </c>
      <c r="K438" s="4">
        <f t="shared" si="47"/>
        <v>0.18204209176232211</v>
      </c>
      <c r="L438" s="4">
        <f t="shared" si="47"/>
        <v>0.78625088858760162</v>
      </c>
      <c r="M438" s="4">
        <f t="shared" si="47"/>
        <v>7.346631265673309E-2</v>
      </c>
      <c r="N438" s="4">
        <f t="shared" si="47"/>
        <v>0.77223538500359556</v>
      </c>
      <c r="O438" s="4">
        <f t="shared" si="47"/>
        <v>0.65637358860018935</v>
      </c>
      <c r="P438" s="4">
        <f t="shared" si="47"/>
        <v>0.46051399541311022</v>
      </c>
      <c r="Q438" s="4">
        <f t="shared" si="47"/>
        <v>0.51184562410982071</v>
      </c>
      <c r="R438" s="4">
        <f t="shared" si="47"/>
        <v>0.28337750849393978</v>
      </c>
      <c r="S438" s="4">
        <f t="shared" si="47"/>
        <v>0.33765853304421273</v>
      </c>
    </row>
    <row r="439" spans="1:19" x14ac:dyDescent="0.2">
      <c r="A439">
        <v>431</v>
      </c>
      <c r="B439">
        <f t="shared" si="45"/>
        <v>0.29999999999995913</v>
      </c>
      <c r="C439">
        <f t="shared" si="43"/>
        <v>170.39999999999966</v>
      </c>
      <c r="D439" s="8">
        <f>EXP(SUMPRODUCT(LN($F439:$S439),AlturaTRI!$C$24:$P$24)+SUMPRODUCT(LN(1-$F439:$S439),1-AlturaTRI!$C$24:$P$24))</f>
        <v>1.1635381885946815E-3</v>
      </c>
      <c r="E439">
        <f t="shared" si="44"/>
        <v>0.17510429931904237</v>
      </c>
      <c r="F439" s="4">
        <f t="shared" si="42"/>
        <v>0.34945942245145306</v>
      </c>
      <c r="G439" s="4">
        <f t="shared" si="47"/>
        <v>0.25392731569794247</v>
      </c>
      <c r="H439" s="4">
        <f t="shared" si="47"/>
        <v>0.20274430017474615</v>
      </c>
      <c r="I439" s="4">
        <f t="shared" si="47"/>
        <v>0.28709837649018061</v>
      </c>
      <c r="J439" s="4">
        <f t="shared" si="47"/>
        <v>0.15662705866763174</v>
      </c>
      <c r="K439" s="4">
        <f t="shared" si="47"/>
        <v>0.18448327156612762</v>
      </c>
      <c r="L439" s="4">
        <f t="shared" si="47"/>
        <v>0.79142897130243106</v>
      </c>
      <c r="M439" s="4">
        <f t="shared" si="47"/>
        <v>7.4167400366429617E-2</v>
      </c>
      <c r="N439" s="4">
        <f t="shared" si="47"/>
        <v>0.7741496870221759</v>
      </c>
      <c r="O439" s="4">
        <f t="shared" si="47"/>
        <v>0.66234718359529898</v>
      </c>
      <c r="P439" s="4">
        <f t="shared" si="47"/>
        <v>0.46328100068302758</v>
      </c>
      <c r="Q439" s="4">
        <f t="shared" si="47"/>
        <v>0.51698582724998854</v>
      </c>
      <c r="R439" s="4">
        <f t="shared" si="47"/>
        <v>0.28661744646302484</v>
      </c>
      <c r="S439" s="4">
        <f t="shared" si="47"/>
        <v>0.34304709197562766</v>
      </c>
    </row>
    <row r="440" spans="1:19" x14ac:dyDescent="0.2">
      <c r="A440">
        <v>432</v>
      </c>
      <c r="B440">
        <f t="shared" si="45"/>
        <v>0.30999999999995914</v>
      </c>
      <c r="C440">
        <f t="shared" si="43"/>
        <v>170.47999999999968</v>
      </c>
      <c r="D440" s="8">
        <f>EXP(SUMPRODUCT(LN($F440:$S440),AlturaTRI!$C$24:$P$24)+SUMPRODUCT(LN(1-$F440:$S440),1-AlturaTRI!$C$24:$P$24))</f>
        <v>1.0683943245807855E-3</v>
      </c>
      <c r="E440">
        <f t="shared" si="44"/>
        <v>0.17457104483259445</v>
      </c>
      <c r="F440" s="4">
        <f t="shared" si="42"/>
        <v>0.35052597706345395</v>
      </c>
      <c r="G440" s="4">
        <f t="shared" si="42"/>
        <v>0.25602539543954117</v>
      </c>
      <c r="H440" s="4">
        <f t="shared" si="42"/>
        <v>0.20495356585841704</v>
      </c>
      <c r="I440" s="4">
        <f t="shared" si="42"/>
        <v>0.28891486485605294</v>
      </c>
      <c r="J440" s="4">
        <f t="shared" si="42"/>
        <v>0.15920655169366202</v>
      </c>
      <c r="K440" s="4">
        <f t="shared" si="42"/>
        <v>0.18694970546254322</v>
      </c>
      <c r="L440" s="4">
        <f t="shared" si="42"/>
        <v>0.79651407907086924</v>
      </c>
      <c r="M440" s="4">
        <f t="shared" si="42"/>
        <v>7.4874637876466671E-2</v>
      </c>
      <c r="N440" s="4">
        <f t="shared" si="42"/>
        <v>0.77605256568598691</v>
      </c>
      <c r="O440" s="4">
        <f t="shared" si="42"/>
        <v>0.6682694168223805</v>
      </c>
      <c r="P440" s="4">
        <f t="shared" si="42"/>
        <v>0.46605026905638985</v>
      </c>
      <c r="Q440" s="4">
        <f t="shared" si="42"/>
        <v>0.52212243839981909</v>
      </c>
      <c r="R440" s="4">
        <f t="shared" si="42"/>
        <v>0.28987944334134225</v>
      </c>
      <c r="S440" s="4">
        <f t="shared" si="42"/>
        <v>0.34847640099767024</v>
      </c>
    </row>
    <row r="441" spans="1:19" x14ac:dyDescent="0.2">
      <c r="A441">
        <v>433</v>
      </c>
      <c r="B441">
        <f t="shared" si="45"/>
        <v>0.31999999999995915</v>
      </c>
      <c r="C441">
        <f t="shared" si="43"/>
        <v>170.55999999999966</v>
      </c>
      <c r="D441" s="8">
        <f>EXP(SUMPRODUCT(LN($F441:$S441),AlturaTRI!$C$24:$P$24)+SUMPRODUCT(LN(1-$F441:$S441),1-AlturaTRI!$C$24:$P$24))</f>
        <v>9.8022036015265419E-4</v>
      </c>
      <c r="E441">
        <f t="shared" si="44"/>
        <v>0.17402201122328859</v>
      </c>
      <c r="F441" s="4">
        <f t="shared" si="42"/>
        <v>0.35159402752735042</v>
      </c>
      <c r="G441" s="4">
        <f t="shared" si="42"/>
        <v>0.25813481269802585</v>
      </c>
      <c r="H441" s="4">
        <f t="shared" si="42"/>
        <v>0.2071806494561205</v>
      </c>
      <c r="I441" s="4">
        <f t="shared" si="42"/>
        <v>0.29073815912164996</v>
      </c>
      <c r="J441" s="4">
        <f t="shared" si="42"/>
        <v>0.1618203753374188</v>
      </c>
      <c r="K441" s="4">
        <f t="shared" si="42"/>
        <v>0.1894414542258025</v>
      </c>
      <c r="L441" s="4">
        <f t="shared" si="42"/>
        <v>0.80150630267396628</v>
      </c>
      <c r="M441" s="4">
        <f t="shared" si="42"/>
        <v>7.5588068783146722E-2</v>
      </c>
      <c r="N441" s="4">
        <f t="shared" si="42"/>
        <v>0.77794401058265095</v>
      </c>
      <c r="O441" s="4">
        <f t="shared" si="42"/>
        <v>0.6741388806653914</v>
      </c>
      <c r="P441" s="4">
        <f t="shared" si="42"/>
        <v>0.46882163150156353</v>
      </c>
      <c r="Q441" s="4">
        <f t="shared" si="42"/>
        <v>0.52725437508399386</v>
      </c>
      <c r="R441" s="4">
        <f t="shared" si="42"/>
        <v>0.29316330866521045</v>
      </c>
      <c r="S441" s="4">
        <f t="shared" si="42"/>
        <v>0.35394534280666279</v>
      </c>
    </row>
    <row r="442" spans="1:19" x14ac:dyDescent="0.2">
      <c r="A442">
        <v>434</v>
      </c>
      <c r="B442">
        <f t="shared" si="45"/>
        <v>0.32999999999995916</v>
      </c>
      <c r="C442">
        <f t="shared" si="43"/>
        <v>170.63999999999967</v>
      </c>
      <c r="D442" s="8">
        <f>EXP(SUMPRODUCT(LN($F442:$S442),AlturaTRI!$C$24:$P$24)+SUMPRODUCT(LN(1-$F442:$S442),1-AlturaTRI!$C$24:$P$24))</f>
        <v>8.9858217598508695E-4</v>
      </c>
      <c r="E442">
        <f t="shared" si="44"/>
        <v>0.17345735774572663</v>
      </c>
      <c r="F442" s="4">
        <f t="shared" si="42"/>
        <v>0.35266356523019687</v>
      </c>
      <c r="G442" s="4">
        <f t="shared" si="42"/>
        <v>0.26025552992016004</v>
      </c>
      <c r="H442" s="4">
        <f t="shared" si="42"/>
        <v>0.20942555854951583</v>
      </c>
      <c r="I442" s="4">
        <f t="shared" si="42"/>
        <v>0.29256822566956864</v>
      </c>
      <c r="J442" s="4">
        <f t="shared" si="42"/>
        <v>0.16446871793122678</v>
      </c>
      <c r="K442" s="4">
        <f t="shared" si="42"/>
        <v>0.19195857308132253</v>
      </c>
      <c r="L442" s="4">
        <f t="shared" si="42"/>
        <v>0.80640581771353959</v>
      </c>
      <c r="M442" s="4">
        <f t="shared" si="42"/>
        <v>7.6307736792679964E-2</v>
      </c>
      <c r="N442" s="4">
        <f t="shared" si="42"/>
        <v>0.77982401277877444</v>
      </c>
      <c r="O442" s="4">
        <f t="shared" si="42"/>
        <v>0.67995422946344208</v>
      </c>
      <c r="P442" s="4">
        <f t="shared" si="42"/>
        <v>0.47159491847147333</v>
      </c>
      <c r="Q442" s="4">
        <f t="shared" si="42"/>
        <v>0.53238055877354984</v>
      </c>
      <c r="R442" s="4">
        <f t="shared" si="42"/>
        <v>0.29646884384376154</v>
      </c>
      <c r="S442" s="4">
        <f t="shared" si="42"/>
        <v>0.35945276073632371</v>
      </c>
    </row>
    <row r="443" spans="1:19" x14ac:dyDescent="0.2">
      <c r="A443">
        <v>435</v>
      </c>
      <c r="B443">
        <f t="shared" si="45"/>
        <v>0.33999999999995917</v>
      </c>
      <c r="C443">
        <f t="shared" si="43"/>
        <v>170.71999999999969</v>
      </c>
      <c r="D443" s="8">
        <f>EXP(SUMPRODUCT(LN($F443:$S443),AlturaTRI!$C$24:$P$24)+SUMPRODUCT(LN(1-$F443:$S443),1-AlturaTRI!$C$24:$P$24))</f>
        <v>8.2306582084115221E-4</v>
      </c>
      <c r="E443">
        <f t="shared" si="44"/>
        <v>0.17287724782392105</v>
      </c>
      <c r="F443" s="4">
        <f t="shared" si="42"/>
        <v>0.35373458150231057</v>
      </c>
      <c r="G443" s="4">
        <f t="shared" si="42"/>
        <v>0.26238750776353664</v>
      </c>
      <c r="H443" s="4">
        <f t="shared" si="42"/>
        <v>0.2116882975126117</v>
      </c>
      <c r="I443" s="4">
        <f t="shared" si="42"/>
        <v>0.29440503009882557</v>
      </c>
      <c r="J443" s="4">
        <f t="shared" si="42"/>
        <v>0.16715175965474127</v>
      </c>
      <c r="K443" s="4">
        <f t="shared" si="42"/>
        <v>0.19450111156777772</v>
      </c>
      <c r="L443" s="4">
        <f t="shared" si="42"/>
        <v>0.81121288124389845</v>
      </c>
      <c r="M443" s="4">
        <f t="shared" si="42"/>
        <v>7.7033685717189479E-2</v>
      </c>
      <c r="N443" s="4">
        <f t="shared" si="42"/>
        <v>0.78169256480395888</v>
      </c>
      <c r="O443" s="4">
        <f t="shared" si="42"/>
        <v>0.68571418016822194</v>
      </c>
      <c r="P443" s="4">
        <f t="shared" si="42"/>
        <v>0.47436995994481784</v>
      </c>
      <c r="Q443" s="4">
        <f t="shared" si="42"/>
        <v>0.5374999157890098</v>
      </c>
      <c r="R443" s="4">
        <f t="shared" si="42"/>
        <v>0.29979584214275623</v>
      </c>
      <c r="S443" s="4">
        <f t="shared" si="42"/>
        <v>0.36499745947397078</v>
      </c>
    </row>
    <row r="444" spans="1:19" x14ac:dyDescent="0.2">
      <c r="A444">
        <v>436</v>
      </c>
      <c r="B444">
        <f t="shared" si="45"/>
        <v>0.34999999999995918</v>
      </c>
      <c r="C444">
        <f t="shared" si="43"/>
        <v>170.79999999999967</v>
      </c>
      <c r="D444" s="8">
        <f>EXP(SUMPRODUCT(LN($F444:$S444),AlturaTRI!$C$24:$P$24)+SUMPRODUCT(LN(1-$F444:$S444),1-AlturaTRI!$C$24:$P$24))</f>
        <v>7.5327717349781193E-4</v>
      </c>
      <c r="E444">
        <f t="shared" si="44"/>
        <v>0.17228184897250839</v>
      </c>
      <c r="F444" s="4">
        <f t="shared" si="42"/>
        <v>0.35480706761747938</v>
      </c>
      <c r="G444" s="4">
        <f t="shared" si="42"/>
        <v>0.26453070508597287</v>
      </c>
      <c r="H444" s="4">
        <f t="shared" si="42"/>
        <v>0.21396886745905899</v>
      </c>
      <c r="I444" s="4">
        <f t="shared" si="42"/>
        <v>0.29624853722399946</v>
      </c>
      <c r="J444" s="4">
        <f t="shared" si="42"/>
        <v>0.16986967221288421</v>
      </c>
      <c r="K444" s="4">
        <f t="shared" si="42"/>
        <v>0.19706911339966934</v>
      </c>
      <c r="L444" s="4">
        <f t="shared" si="42"/>
        <v>0.81592782835437916</v>
      </c>
      <c r="M444" s="4">
        <f t="shared" si="42"/>
        <v>7.7765959470617527E-2</v>
      </c>
      <c r="N444" s="4">
        <f t="shared" si="42"/>
        <v>0.78354966063458797</v>
      </c>
      <c r="O444" s="4">
        <f t="shared" si="42"/>
        <v>0.691417512860936</v>
      </c>
      <c r="P444" s="4">
        <f t="shared" si="42"/>
        <v>0.47714658546753408</v>
      </c>
      <c r="Q444" s="4">
        <f t="shared" si="42"/>
        <v>0.54261137819484073</v>
      </c>
      <c r="R444" s="4">
        <f t="shared" si="42"/>
        <v>0.3031440886739733</v>
      </c>
      <c r="S444" s="4">
        <f t="shared" si="42"/>
        <v>0.37057820585460716</v>
      </c>
    </row>
    <row r="445" spans="1:19" x14ac:dyDescent="0.2">
      <c r="A445">
        <v>437</v>
      </c>
      <c r="B445">
        <f t="shared" si="45"/>
        <v>0.35999999999995919</v>
      </c>
      <c r="C445">
        <f t="shared" si="43"/>
        <v>170.87999999999968</v>
      </c>
      <c r="D445" s="8">
        <f>EXP(SUMPRODUCT(LN($F445:$S445),AlturaTRI!$C$24:$P$24)+SUMPRODUCT(LN(1-$F445:$S445),1-AlturaTRI!$C$24:$P$24))</f>
        <v>6.8884155368515679E-4</v>
      </c>
      <c r="E445">
        <f t="shared" si="44"/>
        <v>0.17167133271618018</v>
      </c>
      <c r="F445" s="4">
        <f t="shared" si="42"/>
        <v>0.35588101479317341</v>
      </c>
      <c r="G445" s="4">
        <f t="shared" si="42"/>
        <v>0.26668507893537391</v>
      </c>
      <c r="H445" s="4">
        <f t="shared" si="42"/>
        <v>0.21626726619001654</v>
      </c>
      <c r="I445" s="4">
        <f t="shared" si="42"/>
        <v>0.29809871107453939</v>
      </c>
      <c r="J445" s="4">
        <f t="shared" si="42"/>
        <v>0.17262261851158828</v>
      </c>
      <c r="K445" s="4">
        <f t="shared" si="42"/>
        <v>0.19966261633053273</v>
      </c>
      <c r="L445" s="4">
        <f t="shared" si="42"/>
        <v>0.82055106871656835</v>
      </c>
      <c r="M445" s="4">
        <f t="shared" si="42"/>
        <v>7.8504602064531775E-2</v>
      </c>
      <c r="N445" s="4">
        <f t="shared" si="42"/>
        <v>0.78539529567740329</v>
      </c>
      <c r="O445" s="4">
        <f t="shared" si="42"/>
        <v>0.69706307113097543</v>
      </c>
      <c r="P445" s="4">
        <f t="shared" si="42"/>
        <v>0.47992462419448839</v>
      </c>
      <c r="Q445" s="4">
        <f t="shared" si="42"/>
        <v>0.54771388468366899</v>
      </c>
      <c r="R445" s="4">
        <f t="shared" si="42"/>
        <v>0.30651336039028443</v>
      </c>
      <c r="S445" s="4">
        <f t="shared" si="42"/>
        <v>0.37619372973252346</v>
      </c>
    </row>
    <row r="446" spans="1:19" x14ac:dyDescent="0.2">
      <c r="A446">
        <v>438</v>
      </c>
      <c r="B446">
        <f t="shared" si="45"/>
        <v>0.36999999999995919</v>
      </c>
      <c r="C446">
        <f t="shared" si="43"/>
        <v>170.95999999999967</v>
      </c>
      <c r="D446" s="8">
        <f>EXP(SUMPRODUCT(LN($F446:$S446),AlturaTRI!$C$24:$P$24)+SUMPRODUCT(LN(1-$F446:$S446),1-AlturaTRI!$C$24:$P$24))</f>
        <v>6.294032878309539E-4</v>
      </c>
      <c r="E446">
        <f t="shared" si="44"/>
        <v>0.17104587450738598</v>
      </c>
      <c r="F446" s="4">
        <f t="shared" ref="F446:S464" si="48">1/(1+EXP(-F$2*($B446-F$3)))</f>
        <v>0.35695641419076096</v>
      </c>
      <c r="G446" s="4">
        <f t="shared" si="48"/>
        <v>0.26885058454007554</v>
      </c>
      <c r="H446" s="4">
        <f t="shared" si="48"/>
        <v>0.21858348814263673</v>
      </c>
      <c r="I446" s="4">
        <f t="shared" si="48"/>
        <v>0.29995551489424155</v>
      </c>
      <c r="J446" s="4">
        <f t="shared" si="48"/>
        <v>0.17541075233168957</v>
      </c>
      <c r="K446" s="4">
        <f t="shared" si="48"/>
        <v>0.20228165201693279</v>
      </c>
      <c r="L446" s="4">
        <f t="shared" si="48"/>
        <v>0.82508308310945366</v>
      </c>
      <c r="M446" s="4">
        <f t="shared" si="48"/>
        <v>7.9249657603830612E-2</v>
      </c>
      <c r="N446" s="4">
        <f t="shared" si="48"/>
        <v>0.78722946675287586</v>
      </c>
      <c r="O446" s="4">
        <f t="shared" si="48"/>
        <v>0.70264976231898923</v>
      </c>
      <c r="P446" s="4">
        <f t="shared" si="48"/>
        <v>0.48270390493137094</v>
      </c>
      <c r="Q446" s="4">
        <f t="shared" si="48"/>
        <v>0.5528063814487082</v>
      </c>
      <c r="R446" s="4">
        <f t="shared" si="48"/>
        <v>0.30990342608652588</v>
      </c>
      <c r="S446" s="4">
        <f t="shared" si="48"/>
        <v>0.38184272492979149</v>
      </c>
    </row>
    <row r="447" spans="1:19" x14ac:dyDescent="0.2">
      <c r="A447">
        <v>439</v>
      </c>
      <c r="B447">
        <f t="shared" si="45"/>
        <v>0.3799999999999592</v>
      </c>
      <c r="C447">
        <f t="shared" si="43"/>
        <v>171.03999999999968</v>
      </c>
      <c r="D447" s="8">
        <f>EXP(SUMPRODUCT(LN($F447:$S447),AlturaTRI!$C$24:$P$24)+SUMPRODUCT(LN(1-$F447:$S447),1-AlturaTRI!$C$24:$P$24))</f>
        <v>5.7462523523681705E-4</v>
      </c>
      <c r="E447">
        <f t="shared" si="44"/>
        <v>0.17040565364236393</v>
      </c>
      <c r="F447" s="4">
        <f t="shared" si="48"/>
        <v>0.35803325691572918</v>
      </c>
      <c r="G447" s="4">
        <f t="shared" si="48"/>
        <v>0.27102717529967779</v>
      </c>
      <c r="H447" s="4">
        <f t="shared" si="48"/>
        <v>0.22091752433921949</v>
      </c>
      <c r="I447" s="4">
        <f t="shared" si="48"/>
        <v>0.30181891114089521</v>
      </c>
      <c r="J447" s="4">
        <f t="shared" si="48"/>
        <v>0.17823421800132488</v>
      </c>
      <c r="K447" s="4">
        <f t="shared" si="48"/>
        <v>0.20492624588339692</v>
      </c>
      <c r="L447" s="4">
        <f t="shared" si="48"/>
        <v>0.82952441993504755</v>
      </c>
      <c r="M447" s="4">
        <f t="shared" si="48"/>
        <v>8.0001170282345657E-2</v>
      </c>
      <c r="N447" s="4">
        <f t="shared" si="48"/>
        <v>0.7890521720783864</v>
      </c>
      <c r="O447" s="4">
        <f t="shared" si="48"/>
        <v>0.70817655762745246</v>
      </c>
      <c r="P447" s="4">
        <f t="shared" si="48"/>
        <v>0.4854842561767756</v>
      </c>
      <c r="Q447" s="4">
        <f t="shared" si="48"/>
        <v>0.55788782304289319</v>
      </c>
      <c r="R447" s="4">
        <f t="shared" si="48"/>
        <v>0.3133140464062672</v>
      </c>
      <c r="S447" s="4">
        <f t="shared" si="48"/>
        <v>0.38752385026076736</v>
      </c>
    </row>
    <row r="448" spans="1:19" x14ac:dyDescent="0.2">
      <c r="A448">
        <v>440</v>
      </c>
      <c r="B448">
        <f t="shared" si="45"/>
        <v>0.38999999999995921</v>
      </c>
      <c r="C448">
        <f t="shared" si="43"/>
        <v>171.11999999999966</v>
      </c>
      <c r="D448" s="8">
        <f>EXP(SUMPRODUCT(LN($F448:$S448),AlturaTRI!$C$24:$P$24)+SUMPRODUCT(LN(1-$F448:$S448),1-AlturaTRI!$C$24:$P$24))</f>
        <v>5.241882801176658E-4</v>
      </c>
      <c r="E448">
        <f t="shared" si="44"/>
        <v>0.1697508531755543</v>
      </c>
      <c r="F448" s="4">
        <f t="shared" si="48"/>
        <v>0.35911153401790841</v>
      </c>
      <c r="G448" s="4">
        <f t="shared" si="48"/>
        <v>0.27321480277638183</v>
      </c>
      <c r="H448" s="4">
        <f t="shared" si="48"/>
        <v>0.22326936233708525</v>
      </c>
      <c r="I448" s="4">
        <f t="shared" si="48"/>
        <v>0.30368886148610097</v>
      </c>
      <c r="J448" s="4">
        <f t="shared" si="48"/>
        <v>0.18109315006720783</v>
      </c>
      <c r="K448" s="4">
        <f t="shared" si="48"/>
        <v>0.20759641698844195</v>
      </c>
      <c r="L448" s="4">
        <f t="shared" si="48"/>
        <v>0.83387569173633913</v>
      </c>
      <c r="M448" s="4">
        <f t="shared" si="48"/>
        <v>8.0759184378341856E-2</v>
      </c>
      <c r="N448" s="4">
        <f t="shared" si="48"/>
        <v>0.79086341125122395</v>
      </c>
      <c r="O448" s="4">
        <f t="shared" si="48"/>
        <v>0.71364249210220865</v>
      </c>
      <c r="P448" s="4">
        <f t="shared" si="48"/>
        <v>0.48826550616443859</v>
      </c>
      <c r="Q448" s="4">
        <f t="shared" si="48"/>
        <v>0.56295717322325511</v>
      </c>
      <c r="R448" s="4">
        <f t="shared" si="48"/>
        <v>0.31674497385457578</v>
      </c>
      <c r="S448" s="4">
        <f t="shared" si="48"/>
        <v>0.39323573063145983</v>
      </c>
    </row>
    <row r="449" spans="1:19" x14ac:dyDescent="0.2">
      <c r="A449">
        <v>441</v>
      </c>
      <c r="B449">
        <f t="shared" si="45"/>
        <v>0.39999999999995922</v>
      </c>
      <c r="C449">
        <f t="shared" si="43"/>
        <v>171.19999999999968</v>
      </c>
      <c r="D449" s="8">
        <f>EXP(SUMPRODUCT(LN($F449:$S449),AlturaTRI!$C$24:$P$24)+SUMPRODUCT(LN(1-$F449:$S449),1-AlturaTRI!$C$24:$P$24))</f>
        <v>4.7779079471610989E-4</v>
      </c>
      <c r="E449">
        <f t="shared" si="44"/>
        <v>0.16908165983245407</v>
      </c>
      <c r="F449" s="4">
        <f t="shared" si="48"/>
        <v>0.36019123649170132</v>
      </c>
      <c r="G449" s="4">
        <f t="shared" si="48"/>
        <v>0.27541341668684005</v>
      </c>
      <c r="H449" s="4">
        <f t="shared" si="48"/>
        <v>0.22563898617921396</v>
      </c>
      <c r="I449" s="4">
        <f t="shared" si="48"/>
        <v>0.30556532681526233</v>
      </c>
      <c r="J449" s="4">
        <f t="shared" si="48"/>
        <v>0.18398767296517424</v>
      </c>
      <c r="K449" s="4">
        <f t="shared" si="48"/>
        <v>0.21029217789185364</v>
      </c>
      <c r="L449" s="4">
        <f t="shared" si="48"/>
        <v>0.83813757172869507</v>
      </c>
      <c r="M449" s="4">
        <f t="shared" si="48"/>
        <v>8.1523744249912211E-2</v>
      </c>
      <c r="N449" s="4">
        <f t="shared" si="48"/>
        <v>0.7926631852314141</v>
      </c>
      <c r="O449" s="4">
        <f t="shared" si="48"/>
        <v>0.71904666448883348</v>
      </c>
      <c r="P449" s="4">
        <f t="shared" si="48"/>
        <v>0.49104748290561778</v>
      </c>
      <c r="Q449" s="4">
        <f t="shared" si="48"/>
        <v>0.56801340577911463</v>
      </c>
      <c r="R449" s="4">
        <f t="shared" si="48"/>
        <v>0.32019595281686614</v>
      </c>
      <c r="S449" s="4">
        <f t="shared" si="48"/>
        <v>0.39897695821235657</v>
      </c>
    </row>
    <row r="450" spans="1:19" x14ac:dyDescent="0.2">
      <c r="A450">
        <v>442</v>
      </c>
      <c r="B450">
        <f t="shared" si="45"/>
        <v>0.40999999999995923</v>
      </c>
      <c r="C450">
        <f t="shared" si="43"/>
        <v>171.27999999999966</v>
      </c>
      <c r="D450" s="8">
        <f>EXP(SUMPRODUCT(LN($F450:$S450),AlturaTRI!$C$24:$P$24)+SUMPRODUCT(LN(1-$F450:$S450),1-AlturaTRI!$C$24:$P$24))</f>
        <v>4.351480784622765E-4</v>
      </c>
      <c r="E450">
        <f t="shared" si="44"/>
        <v>0.16839826392096999</v>
      </c>
      <c r="F450" s="4">
        <f t="shared" si="48"/>
        <v>0.36127235527631651</v>
      </c>
      <c r="G450" s="4">
        <f t="shared" si="48"/>
        <v>0.2776229648945322</v>
      </c>
      <c r="H450" s="4">
        <f t="shared" si="48"/>
        <v>0.228026376345703</v>
      </c>
      <c r="I450" s="4">
        <f t="shared" si="48"/>
        <v>0.3074482672277522</v>
      </c>
      <c r="J450" s="4">
        <f t="shared" si="48"/>
        <v>0.18691790069040531</v>
      </c>
      <c r="K450" s="4">
        <f t="shared" si="48"/>
        <v>0.21301353452337973</v>
      </c>
      <c r="L450" s="4">
        <f t="shared" si="48"/>
        <v>0.84231079035510159</v>
      </c>
      <c r="M450" s="4">
        <f t="shared" si="48"/>
        <v>8.2294894330268042E-2</v>
      </c>
      <c r="N450" s="4">
        <f t="shared" si="48"/>
        <v>0.79445149632438539</v>
      </c>
      <c r="O450" s="4">
        <f t="shared" si="48"/>
        <v>0.72438823696798715</v>
      </c>
      <c r="P450" s="4">
        <f t="shared" si="48"/>
        <v>0.49383001423158884</v>
      </c>
      <c r="Q450" s="4">
        <f t="shared" si="48"/>
        <v>0.57305550534272043</v>
      </c>
      <c r="R450" s="4">
        <f t="shared" si="48"/>
        <v>0.32366671958391929</v>
      </c>
      <c r="S450" s="4">
        <f t="shared" si="48"/>
        <v>0.40474609368303904</v>
      </c>
    </row>
    <row r="451" spans="1:19" x14ac:dyDescent="0.2">
      <c r="A451">
        <v>443</v>
      </c>
      <c r="B451">
        <f t="shared" si="45"/>
        <v>0.41999999999995924</v>
      </c>
      <c r="C451">
        <f t="shared" si="43"/>
        <v>171.35999999999967</v>
      </c>
      <c r="D451" s="8">
        <f>EXP(SUMPRODUCT(LN($F451:$S451),AlturaTRI!$C$24:$P$24)+SUMPRODUCT(LN(1-$F451:$S451),1-AlturaTRI!$C$24:$P$24))</f>
        <v>3.9599177789118723E-4</v>
      </c>
      <c r="E451">
        <f t="shared" si="44"/>
        <v>0.16770085924132905</v>
      </c>
      <c r="F451" s="4">
        <f t="shared" si="48"/>
        <v>0.36235488125600585</v>
      </c>
      <c r="G451" s="4">
        <f t="shared" si="48"/>
        <v>0.279843393402677</v>
      </c>
      <c r="H451" s="4">
        <f t="shared" si="48"/>
        <v>0.23043150970609264</v>
      </c>
      <c r="I451" s="4">
        <f t="shared" si="48"/>
        <v>0.30933764203725705</v>
      </c>
      <c r="J451" s="4">
        <f t="shared" si="48"/>
        <v>0.18988393646775198</v>
      </c>
      <c r="K451" s="4">
        <f t="shared" si="48"/>
        <v>0.21576048605300283</v>
      </c>
      <c r="L451" s="4">
        <f t="shared" si="48"/>
        <v>0.84639613187489693</v>
      </c>
      <c r="M451" s="4">
        <f t="shared" si="48"/>
        <v>8.307267912292228E-2</v>
      </c>
      <c r="N451" s="4">
        <f t="shared" si="48"/>
        <v>0.79622834816348631</v>
      </c>
      <c r="O451" s="4">
        <f t="shared" si="48"/>
        <v>0.7296664347742251</v>
      </c>
      <c r="P451" s="4">
        <f t="shared" si="48"/>
        <v>0.49661292783623545</v>
      </c>
      <c r="Q451" s="4">
        <f t="shared" si="48"/>
        <v>0.57808246818101239</v>
      </c>
      <c r="R451" s="4">
        <f t="shared" si="48"/>
        <v>0.32715700238314965</v>
      </c>
      <c r="S451" s="4">
        <f t="shared" si="48"/>
        <v>0.41054166754665605</v>
      </c>
    </row>
    <row r="452" spans="1:19" x14ac:dyDescent="0.2">
      <c r="A452">
        <v>444</v>
      </c>
      <c r="B452">
        <f t="shared" si="45"/>
        <v>0.42999999999995925</v>
      </c>
      <c r="C452">
        <f t="shared" si="43"/>
        <v>171.43999999999969</v>
      </c>
      <c r="D452" s="8">
        <f>EXP(SUMPRODUCT(LN($F452:$S452),AlturaTRI!$C$24:$P$24)+SUMPRODUCT(LN(1-$F452:$S452),1-AlturaTRI!$C$24:$P$24))</f>
        <v>3.600692917579626E-4</v>
      </c>
      <c r="E452">
        <f t="shared" si="44"/>
        <v>0.16698964299460603</v>
      </c>
      <c r="F452" s="4">
        <f t="shared" si="48"/>
        <v>0.36343880526030647</v>
      </c>
      <c r="G452" s="4">
        <f t="shared" si="48"/>
        <v>0.28207464634769158</v>
      </c>
      <c r="H452" s="4">
        <f t="shared" si="48"/>
        <v>0.23285435947261171</v>
      </c>
      <c r="I452" s="4">
        <f t="shared" si="48"/>
        <v>0.31123340977229863</v>
      </c>
      <c r="J452" s="4">
        <f t="shared" si="48"/>
        <v>0.1928858724226023</v>
      </c>
      <c r="K452" s="4">
        <f t="shared" si="48"/>
        <v>0.21853302476296019</v>
      </c>
      <c r="L452" s="4">
        <f t="shared" si="48"/>
        <v>0.85039443099489676</v>
      </c>
      <c r="M452" s="4">
        <f t="shared" si="48"/>
        <v>8.3857143196765571E-2</v>
      </c>
      <c r="N452" s="4">
        <f t="shared" si="48"/>
        <v>0.79799374569236159</v>
      </c>
      <c r="O452" s="4">
        <f t="shared" si="48"/>
        <v>0.73488054570299777</v>
      </c>
      <c r="P452" s="4">
        <f t="shared" si="48"/>
        <v>0.49939605131871245</v>
      </c>
      <c r="Q452" s="4">
        <f t="shared" si="48"/>
        <v>0.58309330296724404</v>
      </c>
      <c r="R452" s="4">
        <f t="shared" si="48"/>
        <v>0.33066652141618863</v>
      </c>
      <c r="S452" s="4">
        <f t="shared" si="48"/>
        <v>0.41636218151206739</v>
      </c>
    </row>
    <row r="453" spans="1:19" x14ac:dyDescent="0.2">
      <c r="A453">
        <v>445</v>
      </c>
      <c r="B453">
        <f t="shared" si="45"/>
        <v>0.43999999999995926</v>
      </c>
      <c r="C453">
        <f t="shared" si="43"/>
        <v>171.51999999999967</v>
      </c>
      <c r="D453" s="8">
        <f>EXP(SUMPRODUCT(LN($F453:$S453),AlturaTRI!$C$24:$P$24)+SUMPRODUCT(LN(1-$F453:$S453),1-AlturaTRI!$C$24:$P$24))</f>
        <v>3.2714316550939054E-4</v>
      </c>
      <c r="E453">
        <f t="shared" si="44"/>
        <v>0.1662648156899289</v>
      </c>
      <c r="F453" s="4">
        <f t="shared" si="48"/>
        <v>0.36452411806428736</v>
      </c>
      <c r="G453" s="4">
        <f t="shared" si="48"/>
        <v>0.28431666599320815</v>
      </c>
      <c r="H453" s="4">
        <f t="shared" si="48"/>
        <v>0.23529489515439359</v>
      </c>
      <c r="I453" s="4">
        <f t="shared" si="48"/>
        <v>0.31313552817693679</v>
      </c>
      <c r="J453" s="4">
        <f t="shared" si="48"/>
        <v>0.19592378925274861</v>
      </c>
      <c r="K453" s="4">
        <f t="shared" si="48"/>
        <v>0.22133113592168138</v>
      </c>
      <c r="L453" s="4">
        <f t="shared" si="48"/>
        <v>0.85430656955108986</v>
      </c>
      <c r="M453" s="4">
        <f t="shared" si="48"/>
        <v>8.4648331181033584E-2</v>
      </c>
      <c r="N453" s="4">
        <f t="shared" si="48"/>
        <v>0.7997476951471969</v>
      </c>
      <c r="O453" s="4">
        <f t="shared" si="48"/>
        <v>0.74002991951080299</v>
      </c>
      <c r="P453" s="4">
        <f t="shared" si="48"/>
        <v>0.50217921222615858</v>
      </c>
      <c r="Q453" s="4">
        <f t="shared" si="48"/>
        <v>0.58808703153125808</v>
      </c>
      <c r="R453" s="4">
        <f t="shared" si="48"/>
        <v>0.33419498890284921</v>
      </c>
      <c r="S453" s="4">
        <f t="shared" si="48"/>
        <v>0.42220610994121582</v>
      </c>
    </row>
    <row r="454" spans="1:19" x14ac:dyDescent="0.2">
      <c r="A454">
        <v>446</v>
      </c>
      <c r="B454">
        <f t="shared" si="45"/>
        <v>0.44999999999995927</v>
      </c>
      <c r="C454">
        <f t="shared" si="43"/>
        <v>171.59999999999968</v>
      </c>
      <c r="D454" s="8">
        <f>EXP(SUMPRODUCT(LN($F454:$S454),AlturaTRI!$C$24:$P$24)+SUMPRODUCT(LN(1-$F454:$S454),1-AlturaTRI!$C$24:$P$24))</f>
        <v>2.9699047898215213E-4</v>
      </c>
      <c r="E454">
        <f t="shared" si="44"/>
        <v>0.16552658105042226</v>
      </c>
      <c r="F454" s="4">
        <f t="shared" si="48"/>
        <v>0.36561081038879928</v>
      </c>
      <c r="G454" s="4">
        <f t="shared" si="48"/>
        <v>0.28656939272465998</v>
      </c>
      <c r="H454" s="4">
        <f t="shared" si="48"/>
        <v>0.23775308251271501</v>
      </c>
      <c r="I454" s="4">
        <f t="shared" si="48"/>
        <v>0.31504395421165282</v>
      </c>
      <c r="J454" s="4">
        <f t="shared" si="48"/>
        <v>0.19899775590172805</v>
      </c>
      <c r="K454" s="4">
        <f t="shared" si="48"/>
        <v>0.22415479765981816</v>
      </c>
      <c r="L454" s="4">
        <f t="shared" si="48"/>
        <v>0.85813347324833422</v>
      </c>
      <c r="M454" s="4">
        <f t="shared" si="48"/>
        <v>8.5446287760165662E-2</v>
      </c>
      <c r="N454" s="4">
        <f t="shared" si="48"/>
        <v>0.80149020403884419</v>
      </c>
      <c r="O454" s="4">
        <f t="shared" si="48"/>
        <v>0.74511396721365164</v>
      </c>
      <c r="P454" s="4">
        <f t="shared" si="48"/>
        <v>0.50496223809643626</v>
      </c>
      <c r="Q454" s="4">
        <f t="shared" si="48"/>
        <v>0.59306268958727126</v>
      </c>
      <c r="R454" s="4">
        <f t="shared" si="48"/>
        <v>0.33774210913152575</v>
      </c>
      <c r="S454" s="4">
        <f t="shared" si="48"/>
        <v>0.42807190135903816</v>
      </c>
    </row>
    <row r="455" spans="1:19" x14ac:dyDescent="0.2">
      <c r="A455">
        <v>447</v>
      </c>
      <c r="B455">
        <f t="shared" si="45"/>
        <v>0.45999999999995927</v>
      </c>
      <c r="C455">
        <f t="shared" si="43"/>
        <v>171.67999999999967</v>
      </c>
      <c r="D455" s="8">
        <f>EXP(SUMPRODUCT(LN($F455:$S455),AlturaTRI!$C$24:$P$24)+SUMPRODUCT(LN(1-$F455:$S455),1-AlturaTRI!$C$24:$P$24))</f>
        <v>2.6940223090630842E-4</v>
      </c>
      <c r="E455">
        <f t="shared" si="44"/>
        <v>0.16477514591795098</v>
      </c>
      <c r="F455" s="4">
        <f t="shared" si="48"/>
        <v>0.36669887290073006</v>
      </c>
      <c r="G455" s="4">
        <f t="shared" si="48"/>
        <v>0.28883276504444522</v>
      </c>
      <c r="H455" s="4">
        <f t="shared" si="48"/>
        <v>0.24022888351731023</v>
      </c>
      <c r="I455" s="4">
        <f t="shared" si="48"/>
        <v>0.31695864405441704</v>
      </c>
      <c r="J455" s="4">
        <f t="shared" si="48"/>
        <v>0.20210782923412418</v>
      </c>
      <c r="K455" s="4">
        <f t="shared" si="48"/>
        <v>0.22700398084854093</v>
      </c>
      <c r="L455" s="4">
        <f t="shared" si="48"/>
        <v>0.86187610846478602</v>
      </c>
      <c r="M455" s="4">
        <f t="shared" si="48"/>
        <v>8.6251057668551998E-2</v>
      </c>
      <c r="N455" s="4">
        <f t="shared" si="48"/>
        <v>0.8032212811348356</v>
      </c>
      <c r="O455" s="4">
        <f t="shared" si="48"/>
        <v>0.75013216028917407</v>
      </c>
      <c r="P455" s="4">
        <f t="shared" si="48"/>
        <v>0.50774495650087703</v>
      </c>
      <c r="Q455" s="4">
        <f t="shared" si="48"/>
        <v>0.5980193274380915</v>
      </c>
      <c r="R455" s="4">
        <f t="shared" si="48"/>
        <v>0.34130757851607724</v>
      </c>
      <c r="S455" s="4">
        <f t="shared" si="48"/>
        <v>0.43395798002298575</v>
      </c>
    </row>
    <row r="456" spans="1:19" x14ac:dyDescent="0.2">
      <c r="A456">
        <v>448</v>
      </c>
      <c r="B456">
        <f t="shared" si="45"/>
        <v>0.46999999999995928</v>
      </c>
      <c r="C456">
        <f t="shared" si="43"/>
        <v>171.75999999999968</v>
      </c>
      <c r="D456" s="8">
        <f>EXP(SUMPRODUCT(LN($F456:$S456),AlturaTRI!$C$24:$P$24)+SUMPRODUCT(LN(1-$F456:$S456),1-AlturaTRI!$C$24:$P$24))</f>
        <v>2.4418272350043861E-4</v>
      </c>
      <c r="E456">
        <f t="shared" si="44"/>
        <v>0.16401072015672657</v>
      </c>
      <c r="F456" s="4">
        <f t="shared" si="48"/>
        <v>0.36778829621326381</v>
      </c>
      <c r="G456" s="4">
        <f t="shared" si="48"/>
        <v>0.29110671956768058</v>
      </c>
      <c r="H456" s="4">
        <f t="shared" si="48"/>
        <v>0.242722256303811</v>
      </c>
      <c r="I456" s="4">
        <f t="shared" si="48"/>
        <v>0.31887955310193972</v>
      </c>
      <c r="J456" s="4">
        <f t="shared" si="48"/>
        <v>0.20525405371333438</v>
      </c>
      <c r="K456" s="4">
        <f t="shared" si="48"/>
        <v>0.22987864898028071</v>
      </c>
      <c r="L456" s="4">
        <f t="shared" si="48"/>
        <v>0.86553547912708462</v>
      </c>
      <c r="M456" s="4">
        <f t="shared" si="48"/>
        <v>8.7062685685170574E-2</v>
      </c>
      <c r="N456" s="4">
        <f t="shared" si="48"/>
        <v>0.80494093644129572</v>
      </c>
      <c r="O456" s="4">
        <f t="shared" si="48"/>
        <v>0.75508402978783185</v>
      </c>
      <c r="P456" s="4">
        <f t="shared" si="48"/>
        <v>0.51052719508700883</v>
      </c>
      <c r="Q456" s="4">
        <f t="shared" si="48"/>
        <v>0.60295601065475335</v>
      </c>
      <c r="R456" s="4">
        <f t="shared" si="48"/>
        <v>0.34489108565923304</v>
      </c>
      <c r="S456" s="4">
        <f t="shared" si="48"/>
        <v>0.43986274754899235</v>
      </c>
    </row>
    <row r="457" spans="1:19" x14ac:dyDescent="0.2">
      <c r="A457">
        <v>449</v>
      </c>
      <c r="B457">
        <f t="shared" si="45"/>
        <v>0.47999999999995929</v>
      </c>
      <c r="C457">
        <f t="shared" si="43"/>
        <v>171.83999999999966</v>
      </c>
      <c r="D457" s="8">
        <f>EXP(SUMPRODUCT(LN($F457:$S457),AlturaTRI!$C$24:$P$24)+SUMPRODUCT(LN(1-$F457:$S457),1-AlturaTRI!$C$24:$P$24))</f>
        <v>2.2114895015460658E-4</v>
      </c>
      <c r="E457">
        <f t="shared" si="44"/>
        <v>0.16323351655583845</v>
      </c>
      <c r="F457" s="4">
        <f t="shared" si="48"/>
        <v>0.36887907088614375</v>
      </c>
      <c r="G457" s="4">
        <f t="shared" si="48"/>
        <v>0.29339119101855321</v>
      </c>
      <c r="H457" s="4">
        <f t="shared" si="48"/>
        <v>0.24523315513236735</v>
      </c>
      <c r="I457" s="4">
        <f t="shared" si="48"/>
        <v>0.32080663597110848</v>
      </c>
      <c r="J457" s="4">
        <f t="shared" si="48"/>
        <v>0.208436461082321</v>
      </c>
      <c r="K457" s="4">
        <f t="shared" si="48"/>
        <v>0.23277875805209697</v>
      </c>
      <c r="L457" s="4">
        <f t="shared" si="48"/>
        <v>0.86911262366163711</v>
      </c>
      <c r="M457" s="4">
        <f t="shared" si="48"/>
        <v>8.7881216628110839E-2</v>
      </c>
      <c r="N457" s="4">
        <f t="shared" si="48"/>
        <v>0.80664918118476148</v>
      </c>
      <c r="O457" s="4">
        <f t="shared" si="48"/>
        <v>0.75996916535880021</v>
      </c>
      <c r="P457" s="4">
        <f t="shared" si="48"/>
        <v>0.5133087816212436</v>
      </c>
      <c r="Q457" s="4">
        <f t="shared" si="48"/>
        <v>0.60787182073063206</v>
      </c>
      <c r="R457" s="4">
        <f t="shared" si="48"/>
        <v>0.34849231142255271</v>
      </c>
      <c r="S457" s="4">
        <f t="shared" si="48"/>
        <v>0.44578458459050524</v>
      </c>
    </row>
    <row r="458" spans="1:19" x14ac:dyDescent="0.2">
      <c r="A458">
        <v>450</v>
      </c>
      <c r="B458">
        <f t="shared" si="45"/>
        <v>0.4899999999999593</v>
      </c>
      <c r="C458">
        <f t="shared" ref="C458:C521" si="49">B458*$B$3+$B$2</f>
        <v>171.91999999999967</v>
      </c>
      <c r="D458" s="8">
        <f>EXP(SUMPRODUCT(LN($F458:$S458),AlturaTRI!$C$24:$P$24)+SUMPRODUCT(LN(1-$F458:$S458),1-AlturaTRI!$C$24:$P$24))</f>
        <v>2.0012998891151798E-4</v>
      </c>
      <c r="E458">
        <f t="shared" ref="E458:E521" si="50">1/SQRT(2*PI())*EXP(-(B458^2)/2)/0.4*$B$6</f>
        <v>0.16244375073077344</v>
      </c>
      <c r="F458" s="4">
        <f t="shared" si="48"/>
        <v>0.36997118742594043</v>
      </c>
      <c r="G458" s="4">
        <f t="shared" si="48"/>
        <v>0.29568611222728142</v>
      </c>
      <c r="H458" s="4">
        <f t="shared" si="48"/>
        <v>0.24776153034749931</v>
      </c>
      <c r="I458" s="4">
        <f t="shared" si="48"/>
        <v>0.32273984650061227</v>
      </c>
      <c r="J458" s="4">
        <f t="shared" si="48"/>
        <v>0.21165507004787695</v>
      </c>
      <c r="K458" s="4">
        <f t="shared" si="48"/>
        <v>0.23570425645185167</v>
      </c>
      <c r="L458" s="4">
        <f t="shared" si="48"/>
        <v>0.87260861202669648</v>
      </c>
      <c r="M458" s="4">
        <f t="shared" si="48"/>
        <v>8.8706695348984954E-2</v>
      </c>
      <c r="N458" s="4">
        <f t="shared" si="48"/>
        <v>0.80834602779392006</v>
      </c>
      <c r="O458" s="4">
        <f t="shared" si="48"/>
        <v>0.76478721419616402</v>
      </c>
      <c r="P458" s="4">
        <f t="shared" si="48"/>
        <v>0.51608954403150131</v>
      </c>
      <c r="Q458" s="4">
        <f t="shared" si="48"/>
        <v>0.61276585570916653</v>
      </c>
      <c r="R458" s="4">
        <f t="shared" si="48"/>
        <v>0.35211092900296137</v>
      </c>
      <c r="S458" s="4">
        <f t="shared" si="48"/>
        <v>0.45172185256698577</v>
      </c>
    </row>
    <row r="459" spans="1:19" x14ac:dyDescent="0.2">
      <c r="A459">
        <v>451</v>
      </c>
      <c r="B459">
        <f t="shared" ref="B459:B522" si="51">B458+0.01</f>
        <v>0.49999999999995931</v>
      </c>
      <c r="C459">
        <f t="shared" si="49"/>
        <v>171.99999999999969</v>
      </c>
      <c r="D459" s="8">
        <f>EXP(SUMPRODUCT(LN($F459:$S459),AlturaTRI!$C$24:$P$24)+SUMPRODUCT(LN(1-$F459:$S459),1-AlturaTRI!$C$24:$P$24))</f>
        <v>1.8096640417680453E-4</v>
      </c>
      <c r="E459">
        <f t="shared" si="50"/>
        <v>0.16164164102398754</v>
      </c>
      <c r="F459" s="4">
        <f t="shared" si="48"/>
        <v>0.37106463628632314</v>
      </c>
      <c r="G459" s="4">
        <f t="shared" si="48"/>
        <v>0.29799141412769325</v>
      </c>
      <c r="H459" s="4">
        <f t="shared" si="48"/>
        <v>0.25030732833923341</v>
      </c>
      <c r="I459" s="4">
        <f t="shared" si="48"/>
        <v>0.32467913775275392</v>
      </c>
      <c r="J459" s="4">
        <f t="shared" si="48"/>
        <v>0.2149098859689535</v>
      </c>
      <c r="K459" s="4">
        <f t="shared" si="48"/>
        <v>0.23865508484737399</v>
      </c>
      <c r="L459" s="4">
        <f t="shared" si="48"/>
        <v>0.87602454282928643</v>
      </c>
      <c r="M459" s="4">
        <f t="shared" si="48"/>
        <v>8.9539166727224506E-2</v>
      </c>
      <c r="N459" s="4">
        <f t="shared" si="48"/>
        <v>0.81003148988127316</v>
      </c>
      <c r="O459" s="4">
        <f t="shared" si="48"/>
        <v>0.76953787991111267</v>
      </c>
      <c r="P459" s="4">
        <f t="shared" si="48"/>
        <v>0.51886931044975038</v>
      </c>
      <c r="Q459" s="4">
        <f t="shared" si="48"/>
        <v>0.61763723078439392</v>
      </c>
      <c r="R459" s="4">
        <f t="shared" si="48"/>
        <v>0.3557466040158756</v>
      </c>
      <c r="S459" s="4">
        <f t="shared" si="48"/>
        <v>0.45767289543808526</v>
      </c>
    </row>
    <row r="460" spans="1:19" x14ac:dyDescent="0.2">
      <c r="A460">
        <v>452</v>
      </c>
      <c r="B460">
        <f t="shared" si="51"/>
        <v>0.50999999999995926</v>
      </c>
      <c r="C460">
        <f t="shared" si="49"/>
        <v>172.07999999999967</v>
      </c>
      <c r="D460" s="8">
        <f>EXP(SUMPRODUCT(LN($F460:$S460),AlturaTRI!$C$24:$P$24)+SUMPRODUCT(LN(1-$F460:$S460),1-AlturaTRI!$C$24:$P$24))</f>
        <v>1.6350965881819428E-4</v>
      </c>
      <c r="E460">
        <f t="shared" si="50"/>
        <v>0.16082740840459367</v>
      </c>
      <c r="F460" s="4">
        <f t="shared" si="48"/>
        <v>0.37215940786833662</v>
      </c>
      <c r="G460" s="4">
        <f t="shared" si="48"/>
        <v>0.30030702575543211</v>
      </c>
      <c r="H460" s="4">
        <f t="shared" si="48"/>
        <v>0.25287049150557633</v>
      </c>
      <c r="I460" s="4">
        <f t="shared" si="48"/>
        <v>0.32662446201545176</v>
      </c>
      <c r="J460" s="4">
        <f t="shared" si="48"/>
        <v>0.21820090054960573</v>
      </c>
      <c r="K460" s="4">
        <f t="shared" si="48"/>
        <v>0.24163117607879916</v>
      </c>
      <c r="L460" s="4">
        <f t="shared" si="48"/>
        <v>0.87936154053043025</v>
      </c>
      <c r="M460" s="4">
        <f t="shared" si="48"/>
        <v>9.0378675664262415E-2</v>
      </c>
      <c r="N460" s="4">
        <f t="shared" si="48"/>
        <v>0.81170558222473488</v>
      </c>
      <c r="O460" s="4">
        <f t="shared" si="48"/>
        <v>0.77422092133584086</v>
      </c>
      <c r="P460" s="4">
        <f t="shared" si="48"/>
        <v>0.52164790925443927</v>
      </c>
      <c r="Q460" s="4">
        <f t="shared" si="48"/>
        <v>0.62248507887357296</v>
      </c>
      <c r="R460" s="4">
        <f t="shared" si="48"/>
        <v>0.35939899458492425</v>
      </c>
      <c r="S460" s="4">
        <f t="shared" si="48"/>
        <v>0.46363604151952087</v>
      </c>
    </row>
    <row r="461" spans="1:19" x14ac:dyDescent="0.2">
      <c r="A461">
        <v>453</v>
      </c>
      <c r="B461">
        <f t="shared" si="51"/>
        <v>0.51999999999995927</v>
      </c>
      <c r="C461">
        <f t="shared" si="49"/>
        <v>172.15999999999968</v>
      </c>
      <c r="D461" s="8">
        <f>EXP(SUMPRODUCT(LN($F461:$S461),AlturaTRI!$C$24:$P$24)+SUMPRODUCT(LN(1-$F461:$S461),1-AlturaTRI!$C$24:$P$24))</f>
        <v>1.4762153855189754E-4</v>
      </c>
      <c r="E461">
        <f t="shared" si="50"/>
        <v>0.16000127636722938</v>
      </c>
      <c r="F461" s="4">
        <f t="shared" si="48"/>
        <v>0.37325549252068074</v>
      </c>
      <c r="G461" s="4">
        <f t="shared" si="48"/>
        <v>0.30263287424679897</v>
      </c>
      <c r="H461" s="4">
        <f t="shared" si="48"/>
        <v>0.25545095821637781</v>
      </c>
      <c r="I461" s="4">
        <f t="shared" si="48"/>
        <v>0.32857577080443157</v>
      </c>
      <c r="J461" s="4">
        <f t="shared" si="48"/>
        <v>0.22152809153712669</v>
      </c>
      <c r="K461" s="4">
        <f t="shared" si="48"/>
        <v>0.24463245505426739</v>
      </c>
      <c r="L461" s="4">
        <f t="shared" si="48"/>
        <v>0.88262075274155527</v>
      </c>
      <c r="M461" s="4">
        <f t="shared" si="48"/>
        <v>9.1225267077598884E-2</v>
      </c>
      <c r="N461" s="4">
        <f t="shared" si="48"/>
        <v>0.81336832074917698</v>
      </c>
      <c r="O461" s="4">
        <f t="shared" si="48"/>
        <v>0.77883615126484917</v>
      </c>
      <c r="P461" s="4">
        <f t="shared" si="48"/>
        <v>0.52442516911280079</v>
      </c>
      <c r="Q461" s="4">
        <f t="shared" si="48"/>
        <v>0.62730855116125117</v>
      </c>
      <c r="R461" s="4">
        <f t="shared" si="48"/>
        <v>0.36306775143825942</v>
      </c>
      <c r="S461" s="4">
        <f t="shared" si="48"/>
        <v>0.46960960533650187</v>
      </c>
    </row>
    <row r="462" spans="1:19" x14ac:dyDescent="0.2">
      <c r="A462">
        <v>454</v>
      </c>
      <c r="B462">
        <f t="shared" si="51"/>
        <v>0.52999999999995928</v>
      </c>
      <c r="C462">
        <f t="shared" si="49"/>
        <v>172.23999999999967</v>
      </c>
      <c r="D462" s="8">
        <f>EXP(SUMPRODUCT(LN($F462:$S462),AlturaTRI!$C$24:$P$24)+SUMPRODUCT(LN(1-$F462:$S462),1-AlturaTRI!$C$24:$P$24))</f>
        <v>1.3317359026413124E-4</v>
      </c>
      <c r="E462">
        <f t="shared" si="50"/>
        <v>0.15916347083016999</v>
      </c>
      <c r="F462" s="4">
        <f t="shared" si="48"/>
        <v>0.37435288053999549</v>
      </c>
      <c r="G462" s="4">
        <f t="shared" si="48"/>
        <v>0.30496888483823842</v>
      </c>
      <c r="H462" s="4">
        <f t="shared" si="48"/>
        <v>0.25804866277863542</v>
      </c>
      <c r="I462" s="4">
        <f t="shared" si="48"/>
        <v>0.33053301486561015</v>
      </c>
      <c r="J462" s="4">
        <f t="shared" si="48"/>
        <v>0.22489142242594945</v>
      </c>
      <c r="K462" s="4">
        <f t="shared" si="48"/>
        <v>0.24765883864916788</v>
      </c>
      <c r="L462" s="4">
        <f t="shared" si="48"/>
        <v>0.88580334761440493</v>
      </c>
      <c r="M462" s="4">
        <f t="shared" si="48"/>
        <v>9.207898589475115E-2</v>
      </c>
      <c r="N462" s="4">
        <f t="shared" si="48"/>
        <v>0.81501972250792387</v>
      </c>
      <c r="O462" s="4">
        <f t="shared" si="48"/>
        <v>0.78338343513931086</v>
      </c>
      <c r="P462" s="4">
        <f t="shared" si="48"/>
        <v>0.52720091902300159</v>
      </c>
      <c r="Q462" s="4">
        <f t="shared" si="48"/>
        <v>0.63210681761420429</v>
      </c>
      <c r="R462" s="4">
        <f t="shared" si="48"/>
        <v>0.36675251801144532</v>
      </c>
      <c r="S462" s="4">
        <f t="shared" si="48"/>
        <v>0.47559188951040732</v>
      </c>
    </row>
    <row r="463" spans="1:19" x14ac:dyDescent="0.2">
      <c r="A463">
        <v>455</v>
      </c>
      <c r="B463">
        <f t="shared" si="51"/>
        <v>0.53999999999995929</v>
      </c>
      <c r="C463">
        <f t="shared" si="49"/>
        <v>172.31999999999968</v>
      </c>
      <c r="D463" s="8">
        <f>EXP(SUMPRODUCT(LN($F463:$S463),AlturaTRI!$C$24:$P$24)+SUMPRODUCT(LN(1-$F463:$S463),1-AlturaTRI!$C$24:$P$24))</f>
        <v>1.2004657567742635E-4</v>
      </c>
      <c r="E463">
        <f t="shared" si="50"/>
        <v>0.15831422003275086</v>
      </c>
      <c r="F463" s="4">
        <f t="shared" si="48"/>
        <v>0.37545156217114978</v>
      </c>
      <c r="G463" s="4">
        <f t="shared" si="48"/>
        <v>0.30731498086647829</v>
      </c>
      <c r="H463" s="4">
        <f t="shared" si="48"/>
        <v>0.26066353540329273</v>
      </c>
      <c r="I463" s="4">
        <f t="shared" si="48"/>
        <v>0.33249614417767098</v>
      </c>
      <c r="J463" s="4">
        <f t="shared" si="48"/>
        <v>0.22829084216790843</v>
      </c>
      <c r="K463" s="4">
        <f t="shared" si="48"/>
        <v>0.25071023560911448</v>
      </c>
      <c r="L463" s="4">
        <f t="shared" si="48"/>
        <v>0.88891051132626941</v>
      </c>
      <c r="M463" s="4">
        <f t="shared" si="48"/>
        <v>9.2939877047085021E-2</v>
      </c>
      <c r="N463" s="4">
        <f t="shared" si="48"/>
        <v>0.81665980566421059</v>
      </c>
      <c r="O463" s="4">
        <f t="shared" si="48"/>
        <v>0.7878626896801092</v>
      </c>
      <c r="P463" s="4">
        <f t="shared" si="48"/>
        <v>0.52997498835612089</v>
      </c>
      <c r="Q463" s="4">
        <f t="shared" si="48"/>
        <v>0.63687906746675416</v>
      </c>
      <c r="R463" s="4">
        <f t="shared" si="48"/>
        <v>0.37045293055690148</v>
      </c>
      <c r="S463" s="4">
        <f t="shared" si="48"/>
        <v>0.48158118667427668</v>
      </c>
    </row>
    <row r="464" spans="1:19" x14ac:dyDescent="0.2">
      <c r="A464">
        <v>456</v>
      </c>
      <c r="B464">
        <f t="shared" si="51"/>
        <v>0.5499999999999593</v>
      </c>
      <c r="C464">
        <f t="shared" si="49"/>
        <v>172.39999999999966</v>
      </c>
      <c r="D464" s="8">
        <f>EXP(SUMPRODUCT(LN($F464:$S464),AlturaTRI!$C$24:$P$24)+SUMPRODUCT(LN(1-$F464:$S464),1-AlturaTRI!$C$24:$P$24))</f>
        <v>1.0812994154597768E-4</v>
      </c>
      <c r="E464">
        <f t="shared" si="50"/>
        <v>0.15745375443216458</v>
      </c>
      <c r="F464" s="4">
        <f t="shared" si="48"/>
        <v>0.37655152760753435</v>
      </c>
      <c r="G464" s="4">
        <f t="shared" si="48"/>
        <v>0.30967108376933017</v>
      </c>
      <c r="H464" s="4">
        <f t="shared" si="48"/>
        <v>0.26329550217358372</v>
      </c>
      <c r="I464" s="4">
        <f t="shared" ref="G464:S483" si="52">1/(1+EXP(-I$2*($B464-I$3)))</f>
        <v>0.33446510795483309</v>
      </c>
      <c r="J464" s="4">
        <f t="shared" si="52"/>
        <v>0.23172628488945801</v>
      </c>
      <c r="K464" s="4">
        <f t="shared" si="52"/>
        <v>0.25378654645683996</v>
      </c>
      <c r="L464" s="4">
        <f t="shared" si="52"/>
        <v>0.89194344566186168</v>
      </c>
      <c r="M464" s="4">
        <f t="shared" si="52"/>
        <v>9.3807985463529031E-2</v>
      </c>
      <c r="N464" s="4">
        <f t="shared" si="52"/>
        <v>0.81828858947261074</v>
      </c>
      <c r="O464" s="4">
        <f t="shared" si="52"/>
        <v>0.79227388147507694</v>
      </c>
      <c r="P464" s="4">
        <f t="shared" si="52"/>
        <v>0.53274720689793253</v>
      </c>
      <c r="Q464" s="4">
        <f t="shared" si="52"/>
        <v>0.64162450967604945</v>
      </c>
      <c r="R464" s="4">
        <f t="shared" si="52"/>
        <v>0.37416861825986752</v>
      </c>
      <c r="S464" s="4">
        <f t="shared" si="52"/>
        <v>0.48757578141255536</v>
      </c>
    </row>
    <row r="465" spans="1:19" x14ac:dyDescent="0.2">
      <c r="A465">
        <v>457</v>
      </c>
      <c r="B465">
        <f t="shared" si="51"/>
        <v>0.55999999999995931</v>
      </c>
      <c r="C465">
        <f t="shared" si="49"/>
        <v>172.47999999999968</v>
      </c>
      <c r="D465" s="8">
        <f>EXP(SUMPRODUCT(LN($F465:$S465),AlturaTRI!$C$24:$P$24)+SUMPRODUCT(LN(1-$F465:$S465),1-AlturaTRI!$C$24:$P$24))</f>
        <v>9.73213073524425E-5</v>
      </c>
      <c r="E465">
        <f t="shared" si="50"/>
        <v>0.15658230659969774</v>
      </c>
      <c r="F465" s="4">
        <f t="shared" ref="F465:S528" si="53">1/(1+EXP(-F$2*($B465-F$3)))</f>
        <v>0.37765276699135875</v>
      </c>
      <c r="G465" s="4">
        <f t="shared" si="52"/>
        <v>0.31203711308715859</v>
      </c>
      <c r="H465" s="4">
        <f t="shared" si="52"/>
        <v>0.2659444850149732</v>
      </c>
      <c r="I465" s="4">
        <f t="shared" si="52"/>
        <v>0.33643985464981357</v>
      </c>
      <c r="J465" s="4">
        <f t="shared" si="52"/>
        <v>0.2351976696164553</v>
      </c>
      <c r="K465" s="4">
        <f t="shared" si="52"/>
        <v>0.25688766340319319</v>
      </c>
      <c r="L465" s="4">
        <f t="shared" si="52"/>
        <v>0.89490336569271256</v>
      </c>
      <c r="M465" s="4">
        <f t="shared" si="52"/>
        <v>9.4683356064169069E-2</v>
      </c>
      <c r="N465" s="4">
        <f t="shared" si="52"/>
        <v>0.81990609426044125</v>
      </c>
      <c r="O465" s="4">
        <f t="shared" si="52"/>
        <v>0.79661702552586799</v>
      </c>
      <c r="P465" s="4">
        <f t="shared" si="52"/>
        <v>0.53551740489046951</v>
      </c>
      <c r="Q465" s="4">
        <f t="shared" si="52"/>
        <v>0.64634237334696709</v>
      </c>
      <c r="R465" s="4">
        <f t="shared" si="52"/>
        <v>0.37789920336084915</v>
      </c>
      <c r="S465" s="4">
        <f t="shared" si="52"/>
        <v>0.49357395222043876</v>
      </c>
    </row>
    <row r="466" spans="1:19" x14ac:dyDescent="0.2">
      <c r="A466">
        <v>458</v>
      </c>
      <c r="B466">
        <f t="shared" si="51"/>
        <v>0.56999999999995932</v>
      </c>
      <c r="C466">
        <f t="shared" si="49"/>
        <v>172.55999999999966</v>
      </c>
      <c r="D466" s="8">
        <f>EXP(SUMPRODUCT(LN($F466:$S466),AlturaTRI!$C$24:$P$24)+SUMPRODUCT(LN(1-$F466:$S466),1-AlturaTRI!$C$24:$P$24))</f>
        <v>8.7525971280713193E-5</v>
      </c>
      <c r="E466">
        <f t="shared" si="50"/>
        <v>0.15570011111647217</v>
      </c>
      <c r="F466" s="4">
        <f t="shared" si="53"/>
        <v>0.37875527041395307</v>
      </c>
      <c r="G466" s="4">
        <f t="shared" si="52"/>
        <v>0.31441298646502636</v>
      </c>
      <c r="H466" s="4">
        <f t="shared" si="52"/>
        <v>0.26861040166674538</v>
      </c>
      <c r="I466" s="4">
        <f t="shared" si="52"/>
        <v>0.33842033195698529</v>
      </c>
      <c r="J466" s="4">
        <f t="shared" si="52"/>
        <v>0.23870490000712113</v>
      </c>
      <c r="K466" s="4">
        <f t="shared" si="52"/>
        <v>0.26001347026242544</v>
      </c>
      <c r="L466" s="4">
        <f t="shared" si="52"/>
        <v>0.89779149755453103</v>
      </c>
      <c r="M466" s="4">
        <f t="shared" si="52"/>
        <v>9.556603375372355E-2</v>
      </c>
      <c r="N466" s="4">
        <f t="shared" si="52"/>
        <v>0.82151234140915441</v>
      </c>
      <c r="O466" s="4">
        <f t="shared" si="52"/>
        <v>0.80089218375977589</v>
      </c>
      <c r="P466" s="4">
        <f t="shared" si="52"/>
        <v>0.5382854130733512</v>
      </c>
      <c r="Q466" s="4">
        <f t="shared" si="52"/>
        <v>0.65103190812637035</v>
      </c>
      <c r="R466" s="4">
        <f t="shared" si="52"/>
        <v>0.38164430128449178</v>
      </c>
      <c r="S466" s="4">
        <f t="shared" si="52"/>
        <v>0.49957397347807325</v>
      </c>
    </row>
    <row r="467" spans="1:19" x14ac:dyDescent="0.2">
      <c r="A467">
        <v>459</v>
      </c>
      <c r="B467">
        <f t="shared" si="51"/>
        <v>0.57999999999995933</v>
      </c>
      <c r="C467">
        <f t="shared" si="49"/>
        <v>172.63999999999967</v>
      </c>
      <c r="D467" s="8">
        <f>EXP(SUMPRODUCT(LN($F467:$S467),AlturaTRI!$C$24:$P$24)+SUMPRODUCT(LN(1-$F467:$S467),1-AlturaTRI!$C$24:$P$24))</f>
        <v>7.8656435055465002E-5</v>
      </c>
      <c r="E467">
        <f t="shared" si="50"/>
        <v>0.15480740446875613</v>
      </c>
      <c r="F467" s="4">
        <f t="shared" si="53"/>
        <v>0.37985902791607307</v>
      </c>
      <c r="G467" s="4">
        <f t="shared" si="52"/>
        <v>0.31679861965552308</v>
      </c>
      <c r="H467" s="4">
        <f t="shared" si="52"/>
        <v>0.27129316565529144</v>
      </c>
      <c r="I467" s="4">
        <f t="shared" si="52"/>
        <v>0.34040648681572894</v>
      </c>
      <c r="J467" s="4">
        <f t="shared" si="52"/>
        <v>0.24224786409379714</v>
      </c>
      <c r="K467" s="4">
        <f t="shared" si="52"/>
        <v>0.26316384237195001</v>
      </c>
      <c r="L467" s="4">
        <f t="shared" si="52"/>
        <v>0.90060907632258935</v>
      </c>
      <c r="M467" s="4">
        <f t="shared" si="52"/>
        <v>9.6456063414898166E-2</v>
      </c>
      <c r="N467" s="4">
        <f t="shared" si="52"/>
        <v>0.82310735333572294</v>
      </c>
      <c r="O467" s="4">
        <f t="shared" si="52"/>
        <v>0.80509946351168105</v>
      </c>
      <c r="P467" s="4">
        <f t="shared" si="52"/>
        <v>0.54105106272484949</v>
      </c>
      <c r="Q467" s="4">
        <f t="shared" si="52"/>
        <v>0.65569238456653689</v>
      </c>
      <c r="R467" s="4">
        <f t="shared" si="52"/>
        <v>0.38540352077482282</v>
      </c>
      <c r="S467" s="4">
        <f t="shared" si="52"/>
        <v>0.50557411743481362</v>
      </c>
    </row>
    <row r="468" spans="1:19" x14ac:dyDescent="0.2">
      <c r="A468">
        <v>460</v>
      </c>
      <c r="B468">
        <f t="shared" si="51"/>
        <v>0.58999999999995933</v>
      </c>
      <c r="C468">
        <f t="shared" si="49"/>
        <v>172.71999999999969</v>
      </c>
      <c r="D468" s="8">
        <f>EXP(SUMPRODUCT(LN($F468:$S468),AlturaTRI!$C$24:$P$24)+SUMPRODUCT(LN(1-$F468:$S468),1-AlturaTRI!$C$24:$P$24))</f>
        <v>7.0631948069846989E-5</v>
      </c>
      <c r="E468">
        <f t="shared" si="50"/>
        <v>0.15390442494291035</v>
      </c>
      <c r="F468" s="4">
        <f t="shared" si="53"/>
        <v>0.38096402948821007</v>
      </c>
      <c r="G468" s="4">
        <f t="shared" si="52"/>
        <v>0.31919392652228323</v>
      </c>
      <c r="H468" s="4">
        <f t="shared" si="52"/>
        <v>0.27399268626914419</v>
      </c>
      <c r="I468" s="4">
        <f t="shared" si="52"/>
        <v>0.34239826541398161</v>
      </c>
      <c r="J468" s="4">
        <f t="shared" si="52"/>
        <v>0.24582643403412258</v>
      </c>
      <c r="K468" s="4">
        <f t="shared" si="52"/>
        <v>0.26633864651675748</v>
      </c>
      <c r="L468" s="4">
        <f t="shared" si="52"/>
        <v>0.90335734398482948</v>
      </c>
      <c r="M468" s="4">
        <f t="shared" si="52"/>
        <v>9.7353489901619641E-2</v>
      </c>
      <c r="N468" s="4">
        <f t="shared" si="52"/>
        <v>0.82469115347402655</v>
      </c>
      <c r="O468" s="4">
        <f t="shared" si="52"/>
        <v>0.80923901598116077</v>
      </c>
      <c r="P468" s="4">
        <f t="shared" si="52"/>
        <v>0.54381418570267515</v>
      </c>
      <c r="Q468" s="4">
        <f t="shared" si="52"/>
        <v>0.66032309445763937</v>
      </c>
      <c r="R468" s="4">
        <f t="shared" si="52"/>
        <v>0.38917646403678957</v>
      </c>
      <c r="S468" s="4">
        <f t="shared" si="52"/>
        <v>0.51157265619869197</v>
      </c>
    </row>
    <row r="469" spans="1:19" x14ac:dyDescent="0.2">
      <c r="A469">
        <v>461</v>
      </c>
      <c r="B469">
        <f t="shared" si="51"/>
        <v>0.59999999999995934</v>
      </c>
      <c r="C469">
        <f t="shared" si="49"/>
        <v>172.79999999999967</v>
      </c>
      <c r="D469" s="8">
        <f>EXP(SUMPRODUCT(LN($F469:$S469),AlturaTRI!$C$24:$P$24)+SUMPRODUCT(LN(1-$F469:$S469),1-AlturaTRI!$C$24:$P$24))</f>
        <v>6.3378071067452354E-5</v>
      </c>
      <c r="E469">
        <f t="shared" si="50"/>
        <v>0.1529914125200334</v>
      </c>
      <c r="F469" s="4">
        <f t="shared" si="53"/>
        <v>0.38207026507090464</v>
      </c>
      <c r="G469" s="4">
        <f t="shared" si="52"/>
        <v>0.32159881904420079</v>
      </c>
      <c r="H469" s="4">
        <f t="shared" si="52"/>
        <v>0.27670886853581061</v>
      </c>
      <c r="I469" s="4">
        <f t="shared" si="52"/>
        <v>0.3443956131919812</v>
      </c>
      <c r="J469" s="4">
        <f t="shared" si="52"/>
        <v>0.24944046587225432</v>
      </c>
      <c r="K469" s="4">
        <f t="shared" si="52"/>
        <v>0.26953774085866816</v>
      </c>
      <c r="L469" s="4">
        <f t="shared" si="52"/>
        <v>0.90603754751205035</v>
      </c>
      <c r="M469" s="4">
        <f t="shared" si="52"/>
        <v>9.825835803214765E-2</v>
      </c>
      <c r="N469" s="4">
        <f t="shared" si="52"/>
        <v>0.8262637662562492</v>
      </c>
      <c r="O469" s="4">
        <f t="shared" si="52"/>
        <v>0.81331103466963339</v>
      </c>
      <c r="P469" s="4">
        <f t="shared" si="52"/>
        <v>0.54657461448446198</v>
      </c>
      <c r="Q469" s="4">
        <f t="shared" si="52"/>
        <v>0.66492335112923806</v>
      </c>
      <c r="R469" s="4">
        <f t="shared" si="52"/>
        <v>0.39296272688401318</v>
      </c>
      <c r="S469" s="4">
        <f t="shared" si="52"/>
        <v>0.51756786372623209</v>
      </c>
    </row>
    <row r="470" spans="1:19" x14ac:dyDescent="0.2">
      <c r="A470">
        <v>462</v>
      </c>
      <c r="B470">
        <f t="shared" si="51"/>
        <v>0.60999999999995935</v>
      </c>
      <c r="C470">
        <f t="shared" si="49"/>
        <v>172.87999999999968</v>
      </c>
      <c r="D470" s="8">
        <f>EXP(SUMPRODUCT(LN($F470:$S470),AlturaTRI!$C$24:$P$24)+SUMPRODUCT(LN(1-$F470:$S470),1-AlturaTRI!$C$24:$P$24))</f>
        <v>5.6826259503443935E-5</v>
      </c>
      <c r="E470">
        <f t="shared" si="50"/>
        <v>0.15206860877037195</v>
      </c>
      <c r="F470" s="4">
        <f t="shared" si="53"/>
        <v>0.3831777245550646</v>
      </c>
      <c r="G470" s="4">
        <f t="shared" si="52"/>
        <v>0.32401320732034578</v>
      </c>
      <c r="H470" s="4">
        <f t="shared" si="52"/>
        <v>0.27944161320045041</v>
      </c>
      <c r="I470" s="4">
        <f t="shared" si="52"/>
        <v>0.34639847484620706</v>
      </c>
      <c r="J470" s="4">
        <f t="shared" si="52"/>
        <v>0.25308979931076003</v>
      </c>
      <c r="K470" s="4">
        <f t="shared" si="52"/>
        <v>0.27276097487060053</v>
      </c>
      <c r="L470" s="4">
        <f t="shared" si="52"/>
        <v>0.90865093702424438</v>
      </c>
      <c r="M470" s="4">
        <f t="shared" si="52"/>
        <v>9.9170712582064974E-2</v>
      </c>
      <c r="N470" s="4">
        <f t="shared" si="52"/>
        <v>0.8278252170942908</v>
      </c>
      <c r="O470" s="4">
        <f t="shared" si="52"/>
        <v>0.81731575380223631</v>
      </c>
      <c r="P470" s="4">
        <f t="shared" si="52"/>
        <v>0.54933218220792956</v>
      </c>
      <c r="Q470" s="4">
        <f t="shared" si="52"/>
        <v>0.66949248972081821</v>
      </c>
      <c r="R470" s="4">
        <f t="shared" si="52"/>
        <v>0.39676189889266783</v>
      </c>
      <c r="S470" s="4">
        <f t="shared" si="52"/>
        <v>0.5235580178077428</v>
      </c>
    </row>
    <row r="471" spans="1:19" x14ac:dyDescent="0.2">
      <c r="A471">
        <v>463</v>
      </c>
      <c r="B471">
        <f t="shared" si="51"/>
        <v>0.61999999999995936</v>
      </c>
      <c r="C471">
        <f t="shared" si="49"/>
        <v>172.95999999999967</v>
      </c>
      <c r="D471" s="8">
        <f>EXP(SUMPRODUCT(LN($F471:$S471),AlturaTRI!$C$24:$P$24)+SUMPRODUCT(LN(1-$F471:$S471),1-AlturaTRI!$C$24:$P$24))</f>
        <v>5.0913466582184806E-5</v>
      </c>
      <c r="E471">
        <f t="shared" si="50"/>
        <v>0.15113625674755957</v>
      </c>
      <c r="F471" s="4">
        <f t="shared" si="53"/>
        <v>0.38428639778228635</v>
      </c>
      <c r="G471" s="4">
        <f t="shared" si="52"/>
        <v>0.32643699957558814</v>
      </c>
      <c r="H471" s="4">
        <f t="shared" si="52"/>
        <v>0.28219081670644758</v>
      </c>
      <c r="I471" s="4">
        <f t="shared" si="52"/>
        <v>0.3484067943335184</v>
      </c>
      <c r="J471" s="4">
        <f t="shared" si="52"/>
        <v>0.25677425749380745</v>
      </c>
      <c r="K471" s="4">
        <f t="shared" si="52"/>
        <v>0.27600818927603221</v>
      </c>
      <c r="L471" s="4">
        <f t="shared" si="52"/>
        <v>0.91119876405186906</v>
      </c>
      <c r="M471" s="4">
        <f t="shared" si="52"/>
        <v>0.10009059827714401</v>
      </c>
      <c r="N471" s="4">
        <f t="shared" si="52"/>
        <v>0.82937553236120343</v>
      </c>
      <c r="O471" s="4">
        <f t="shared" si="52"/>
        <v>0.82125344673895262</v>
      </c>
      <c r="P471" s="4">
        <f t="shared" si="52"/>
        <v>0.55208672271070325</v>
      </c>
      <c r="Q471" s="4">
        <f t="shared" si="52"/>
        <v>0.67402986742146798</v>
      </c>
      <c r="R471" s="4">
        <f t="shared" si="52"/>
        <v>0.40057356356138535</v>
      </c>
      <c r="S471" s="4">
        <f t="shared" si="52"/>
        <v>0.52954140204324096</v>
      </c>
    </row>
    <row r="472" spans="1:19" x14ac:dyDescent="0.2">
      <c r="A472">
        <v>464</v>
      </c>
      <c r="B472">
        <f t="shared" si="51"/>
        <v>0.62999999999995937</v>
      </c>
      <c r="C472">
        <f t="shared" si="49"/>
        <v>173.03999999999968</v>
      </c>
      <c r="D472" s="8">
        <f>EXP(SUMPRODUCT(LN($F472:$S472),AlturaTRI!$C$24:$P$24)+SUMPRODUCT(LN(1-$F472:$S472),1-AlturaTRI!$C$24:$P$24))</f>
        <v>4.5581765854457044E-5</v>
      </c>
      <c r="E472">
        <f t="shared" si="50"/>
        <v>0.15019460088274894</v>
      </c>
      <c r="F472" s="4">
        <f t="shared" si="53"/>
        <v>0.3853962745451821</v>
      </c>
      <c r="G472" s="4">
        <f t="shared" si="52"/>
        <v>0.3288701021669353</v>
      </c>
      <c r="H472" s="4">
        <f t="shared" si="52"/>
        <v>0.2849563711779225</v>
      </c>
      <c r="I472" s="4">
        <f t="shared" si="52"/>
        <v>0.35042051487548892</v>
      </c>
      <c r="J472" s="4">
        <f t="shared" si="52"/>
        <v>0.26049364680227621</v>
      </c>
      <c r="K472" s="4">
        <f t="shared" si="52"/>
        <v>0.27927921599382788</v>
      </c>
      <c r="L472" s="4">
        <f t="shared" si="52"/>
        <v>0.91368227989059425</v>
      </c>
      <c r="M472" s="4">
        <f t="shared" si="52"/>
        <v>0.10101805978609074</v>
      </c>
      <c r="N472" s="4">
        <f t="shared" si="52"/>
        <v>0.83091473937265947</v>
      </c>
      <c r="O472" s="4">
        <f t="shared" si="52"/>
        <v>0.8251244243793121</v>
      </c>
      <c r="P472" s="4">
        <f t="shared" si="52"/>
        <v>0.55483807056977219</v>
      </c>
      <c r="Q472" s="4">
        <f t="shared" si="52"/>
        <v>0.67853486367887028</v>
      </c>
      <c r="R472" s="4">
        <f t="shared" si="52"/>
        <v>0.40439729847707456</v>
      </c>
      <c r="S472" s="4">
        <f t="shared" si="52"/>
        <v>0.53551630780419501</v>
      </c>
    </row>
    <row r="473" spans="1:19" x14ac:dyDescent="0.2">
      <c r="A473">
        <v>465</v>
      </c>
      <c r="B473">
        <f t="shared" si="51"/>
        <v>0.63999999999995938</v>
      </c>
      <c r="C473">
        <f t="shared" si="49"/>
        <v>173.11999999999966</v>
      </c>
      <c r="D473" s="8">
        <f>EXP(SUMPRODUCT(LN($F473:$S473),AlturaTRI!$C$24:$P$24)+SUMPRODUCT(LN(1-$F473:$S473),1-AlturaTRI!$C$24:$P$24))</f>
        <v>4.0777993155890914E-5</v>
      </c>
      <c r="E473">
        <f t="shared" si="50"/>
        <v>0.14924388687870138</v>
      </c>
      <c r="F473" s="4">
        <f t="shared" si="53"/>
        <v>0.38650734458770897</v>
      </c>
      <c r="G473" s="4">
        <f t="shared" si="52"/>
        <v>0.3313124195905861</v>
      </c>
      <c r="H473" s="4">
        <f t="shared" si="52"/>
        <v>0.28773816440423045</v>
      </c>
      <c r="I473" s="4">
        <f t="shared" si="52"/>
        <v>0.35243957896293926</v>
      </c>
      <c r="J473" s="4">
        <f t="shared" si="52"/>
        <v>0.26424775666141326</v>
      </c>
      <c r="K473" s="4">
        <f t="shared" si="52"/>
        <v>0.28257387808860318</v>
      </c>
      <c r="L473" s="4">
        <f t="shared" si="52"/>
        <v>0.91610273404785447</v>
      </c>
      <c r="M473" s="4">
        <f t="shared" si="52"/>
        <v>0.10195314171316447</v>
      </c>
      <c r="N473" s="4">
        <f t="shared" si="52"/>
        <v>0.83244286636845588</v>
      </c>
      <c r="O473" s="4">
        <f t="shared" si="52"/>
        <v>0.8289290335647902</v>
      </c>
      <c r="P473" s="4">
        <f t="shared" si="52"/>
        <v>0.55758606114056586</v>
      </c>
      <c r="Q473" s="4">
        <f t="shared" si="52"/>
        <v>0.68300688037783841</v>
      </c>
      <c r="R473" s="4">
        <f t="shared" si="52"/>
        <v>0.40823267548653663</v>
      </c>
      <c r="S473" s="4">
        <f t="shared" si="52"/>
        <v>0.54148103617633991</v>
      </c>
    </row>
    <row r="474" spans="1:19" x14ac:dyDescent="0.2">
      <c r="A474">
        <v>466</v>
      </c>
      <c r="B474">
        <f t="shared" si="51"/>
        <v>0.64999999999995939</v>
      </c>
      <c r="C474">
        <f t="shared" si="49"/>
        <v>173.19999999999968</v>
      </c>
      <c r="D474" s="8">
        <f>EXP(SUMPRODUCT(LN($F474:$S474),AlturaTRI!$C$24:$P$24)+SUMPRODUCT(LN(1-$F474:$S474),1-AlturaTRI!$C$24:$P$24))</f>
        <v>3.6453407579026984E-5</v>
      </c>
      <c r="E474">
        <f t="shared" si="50"/>
        <v>0.14828436160389694</v>
      </c>
      <c r="F474" s="4">
        <f t="shared" si="53"/>
        <v>0.38761959760550369</v>
      </c>
      <c r="G474" s="4">
        <f t="shared" si="52"/>
        <v>0.33376385448970797</v>
      </c>
      <c r="H474" s="4">
        <f t="shared" si="52"/>
        <v>0.29053607982648977</v>
      </c>
      <c r="I474" s="4">
        <f t="shared" si="52"/>
        <v>0.35446392836066631</v>
      </c>
      <c r="J474" s="4">
        <f t="shared" si="52"/>
        <v>0.26803635936164744</v>
      </c>
      <c r="K474" s="4">
        <f t="shared" si="52"/>
        <v>0.28589198972679314</v>
      </c>
      <c r="L474" s="4">
        <f t="shared" si="52"/>
        <v>0.91846137277932793</v>
      </c>
      <c r="M474" s="4">
        <f t="shared" si="52"/>
        <v>0.10289588859067335</v>
      </c>
      <c r="N474" s="4">
        <f t="shared" si="52"/>
        <v>0.83395994249406347</v>
      </c>
      <c r="O474" s="4">
        <f t="shared" si="52"/>
        <v>0.83266765548282773</v>
      </c>
      <c r="P474" s="4">
        <f t="shared" si="52"/>
        <v>0.56033053059562954</v>
      </c>
      <c r="Q474" s="4">
        <f t="shared" si="52"/>
        <v>0.687445341988697</v>
      </c>
      <c r="R474" s="4">
        <f t="shared" si="52"/>
        <v>0.41207926087374736</v>
      </c>
      <c r="S474" s="4">
        <f t="shared" si="52"/>
        <v>0.54743389987889213</v>
      </c>
    </row>
    <row r="475" spans="1:19" x14ac:dyDescent="0.2">
      <c r="A475">
        <v>467</v>
      </c>
      <c r="B475">
        <f t="shared" si="51"/>
        <v>0.6599999999999594</v>
      </c>
      <c r="C475">
        <f t="shared" si="49"/>
        <v>173.27999999999969</v>
      </c>
      <c r="D475" s="8">
        <f>EXP(SUMPRODUCT(LN($F475:$S475),AlturaTRI!$C$24:$P$24)+SUMPRODUCT(LN(1-$F475:$S475),1-AlturaTRI!$C$24:$P$24))</f>
        <v>3.2563371093852092E-5</v>
      </c>
      <c r="E475">
        <f t="shared" si="50"/>
        <v>0.1473162729867287</v>
      </c>
      <c r="F475" s="4">
        <f t="shared" si="53"/>
        <v>0.38873302324622033</v>
      </c>
      <c r="G475" s="4">
        <f t="shared" si="52"/>
        <v>0.33622430766293915</v>
      </c>
      <c r="H475" s="4">
        <f t="shared" si="52"/>
        <v>0.29334999652618626</v>
      </c>
      <c r="I475" s="4">
        <f t="shared" si="52"/>
        <v>0.35649350411237013</v>
      </c>
      <c r="J475" s="4">
        <f t="shared" si="52"/>
        <v>0.27185920989317225</v>
      </c>
      <c r="K475" s="4">
        <f t="shared" si="52"/>
        <v>0.28923335613858669</v>
      </c>
      <c r="L475" s="4">
        <f t="shared" si="52"/>
        <v>0.92075943771330671</v>
      </c>
      <c r="M475" s="4">
        <f t="shared" si="52"/>
        <v>0.10384634487134503</v>
      </c>
      <c r="N475" s="4">
        <f t="shared" si="52"/>
        <v>0.83546599778222674</v>
      </c>
      <c r="O475" s="4">
        <f t="shared" si="52"/>
        <v>0.83634070407618188</v>
      </c>
      <c r="P475" s="4">
        <f t="shared" si="52"/>
        <v>0.56307131596288029</v>
      </c>
      <c r="Q475" s="4">
        <f t="shared" si="52"/>
        <v>0.69184969568586396</v>
      </c>
      <c r="R475" s="4">
        <f t="shared" si="52"/>
        <v>0.41593661554266803</v>
      </c>
      <c r="S475" s="4">
        <f t="shared" si="52"/>
        <v>0.55337322515559095</v>
      </c>
    </row>
    <row r="476" spans="1:19" x14ac:dyDescent="0.2">
      <c r="A476">
        <v>468</v>
      </c>
      <c r="B476">
        <f t="shared" si="51"/>
        <v>0.66999999999995941</v>
      </c>
      <c r="C476">
        <f t="shared" si="49"/>
        <v>173.35999999999967</v>
      </c>
      <c r="D476" s="8">
        <f>EXP(SUMPRODUCT(LN($F476:$S476),AlturaTRI!$C$24:$P$24)+SUMPRODUCT(LN(1-$F476:$S476),1-AlturaTRI!$C$24:$P$24))</f>
        <v>2.9067046365084391E-5</v>
      </c>
      <c r="E476">
        <f t="shared" si="50"/>
        <v>0.14633986990984374</v>
      </c>
      <c r="F476" s="4">
        <f t="shared" si="53"/>
        <v>0.3898476111098732</v>
      </c>
      <c r="G476" s="4">
        <f t="shared" si="52"/>
        <v>0.33869367807362044</v>
      </c>
      <c r="H476" s="4">
        <f t="shared" si="52"/>
        <v>0.2961797892158925</v>
      </c>
      <c r="I476" s="4">
        <f t="shared" si="52"/>
        <v>0.35852824654577758</v>
      </c>
      <c r="J476" s="4">
        <f t="shared" si="52"/>
        <v>0.27571604579489828</v>
      </c>
      <c r="K476" s="4">
        <f t="shared" si="52"/>
        <v>0.29259777358588657</v>
      </c>
      <c r="L476" s="4">
        <f t="shared" si="52"/>
        <v>0.92299816456076422</v>
      </c>
      <c r="M476" s="4">
        <f t="shared" si="52"/>
        <v>0.10480455492057279</v>
      </c>
      <c r="N476" s="4">
        <f t="shared" si="52"/>
        <v>0.83696106313462248</v>
      </c>
      <c r="O476" s="4">
        <f t="shared" si="52"/>
        <v>0.83994862446111396</v>
      </c>
      <c r="P476" s="4">
        <f t="shared" si="52"/>
        <v>0.56580825516342348</v>
      </c>
      <c r="Q476" s="4">
        <f t="shared" si="52"/>
        <v>0.69621941143705413</v>
      </c>
      <c r="R476" s="4">
        <f t="shared" si="52"/>
        <v>0.41980429520543722</v>
      </c>
      <c r="S476" s="4">
        <f t="shared" si="52"/>
        <v>0.55929735363311406</v>
      </c>
    </row>
    <row r="477" spans="1:19" x14ac:dyDescent="0.2">
      <c r="A477">
        <v>469</v>
      </c>
      <c r="B477">
        <f t="shared" si="51"/>
        <v>0.67999999999995941</v>
      </c>
      <c r="C477">
        <f t="shared" si="49"/>
        <v>173.43999999999969</v>
      </c>
      <c r="D477" s="8">
        <f>EXP(SUMPRODUCT(LN($F477:$S477),AlturaTRI!$C$24:$P$24)+SUMPRODUCT(LN(1-$F477:$S477),1-AlturaTRI!$C$24:$P$24))</f>
        <v>2.5927112258213871E-5</v>
      </c>
      <c r="E477">
        <f t="shared" si="50"/>
        <v>0.14535540210469311</v>
      </c>
      <c r="F477" s="4">
        <f t="shared" si="53"/>
        <v>0.39096335074918237</v>
      </c>
      <c r="G477" s="4">
        <f t="shared" si="52"/>
        <v>0.34117186285975976</v>
      </c>
      <c r="H477" s="4">
        <f t="shared" si="52"/>
        <v>0.29902532823214684</v>
      </c>
      <c r="I477" s="4">
        <f t="shared" si="52"/>
        <v>0.36056809527796368</v>
      </c>
      <c r="J477" s="4">
        <f t="shared" si="52"/>
        <v>0.27960658701836449</v>
      </c>
      <c r="K477" s="4">
        <f t="shared" si="52"/>
        <v>0.29598502933644766</v>
      </c>
      <c r="L477" s="4">
        <f t="shared" si="52"/>
        <v>0.92517878190880765</v>
      </c>
      <c r="M477" s="4">
        <f t="shared" si="52"/>
        <v>0.10577056300853542</v>
      </c>
      <c r="N477" s="4">
        <f t="shared" si="52"/>
        <v>0.83844517030357812</v>
      </c>
      <c r="O477" s="4">
        <f t="shared" si="52"/>
        <v>0.84349189135769709</v>
      </c>
      <c r="P477" s="4">
        <f t="shared" si="52"/>
        <v>0.56854118704891421</v>
      </c>
      <c r="Q477" s="4">
        <f t="shared" si="52"/>
        <v>0.700553982063577</v>
      </c>
      <c r="R477" s="4">
        <f t="shared" si="52"/>
        <v>0.42368185057578739</v>
      </c>
      <c r="S477" s="4">
        <f t="shared" si="52"/>
        <v>0.56520464414253946</v>
      </c>
    </row>
    <row r="478" spans="1:19" x14ac:dyDescent="0.2">
      <c r="A478">
        <v>470</v>
      </c>
      <c r="B478">
        <f t="shared" si="51"/>
        <v>0.68999999999995942</v>
      </c>
      <c r="C478">
        <f t="shared" si="49"/>
        <v>173.51999999999967</v>
      </c>
      <c r="D478" s="8">
        <f>EXP(SUMPRODUCT(LN($F478:$S478),AlturaTRI!$C$24:$P$24)+SUMPRODUCT(LN(1-$F478:$S478),1-AlturaTRI!$C$24:$P$24))</f>
        <v>2.3109496479671565E-5</v>
      </c>
      <c r="E478">
        <f t="shared" si="50"/>
        <v>0.14436312004635238</v>
      </c>
      <c r="F478" s="4">
        <f t="shared" si="53"/>
        <v>0.39208023166992417</v>
      </c>
      <c r="G478" s="4">
        <f t="shared" si="52"/>
        <v>0.34365875734473139</v>
      </c>
      <c r="H478" s="4">
        <f t="shared" si="52"/>
        <v>0.30188647953052916</v>
      </c>
      <c r="I478" s="4">
        <f t="shared" si="52"/>
        <v>0.36261298922086854</v>
      </c>
      <c r="J478" s="4">
        <f t="shared" si="52"/>
        <v>0.28353053580718751</v>
      </c>
      <c r="K478" s="4">
        <f t="shared" si="52"/>
        <v>0.29939490164434235</v>
      </c>
      <c r="L478" s="4">
        <f t="shared" si="52"/>
        <v>0.92730251009509468</v>
      </c>
      <c r="M478" s="4">
        <f t="shared" si="52"/>
        <v>0.10674441330219243</v>
      </c>
      <c r="N478" s="4">
        <f t="shared" si="52"/>
        <v>0.83991835187386488</v>
      </c>
      <c r="O478" s="4">
        <f t="shared" si="52"/>
        <v>0.84697100753532628</v>
      </c>
      <c r="P478" s="4">
        <f t="shared" si="52"/>
        <v>0.57126995143844417</v>
      </c>
      <c r="Q478" s="4">
        <f t="shared" si="52"/>
        <v>0.70485292327225224</v>
      </c>
      <c r="R478" s="4">
        <f t="shared" si="52"/>
        <v>0.42756882756752068</v>
      </c>
      <c r="S478" s="4">
        <f t="shared" si="52"/>
        <v>0.57109347449969072</v>
      </c>
    </row>
    <row r="479" spans="1:19" x14ac:dyDescent="0.2">
      <c r="A479">
        <v>471</v>
      </c>
      <c r="B479">
        <f t="shared" si="51"/>
        <v>0.69999999999995943</v>
      </c>
      <c r="C479">
        <f t="shared" si="49"/>
        <v>173.59999999999968</v>
      </c>
      <c r="D479" s="8">
        <f>EXP(SUMPRODUCT(LN($F479:$S479),AlturaTRI!$C$24:$P$24)+SUMPRODUCT(LN(1-$F479:$S479),1-AlturaTRI!$C$24:$P$24))</f>
        <v>2.0583124758774247E-5</v>
      </c>
      <c r="E479">
        <f t="shared" si="50"/>
        <v>0.14336327484867417</v>
      </c>
      <c r="F479" s="4">
        <f t="shared" si="53"/>
        <v>0.39319824333128522</v>
      </c>
      <c r="G479" s="4">
        <f t="shared" si="52"/>
        <v>0.34615425504871222</v>
      </c>
      <c r="H479" s="4">
        <f t="shared" si="52"/>
        <v>0.30476310468297307</v>
      </c>
      <c r="I479" s="4">
        <f t="shared" si="52"/>
        <v>0.36466286658701114</v>
      </c>
      <c r="J479" s="4">
        <f t="shared" si="52"/>
        <v>0.28748757659261193</v>
      </c>
      <c r="K479" s="4">
        <f t="shared" si="52"/>
        <v>0.302827159736896</v>
      </c>
      <c r="L479" s="4">
        <f t="shared" si="52"/>
        <v>0.92937056016070307</v>
      </c>
      <c r="M479" s="4">
        <f t="shared" si="52"/>
        <v>0.10772614985715223</v>
      </c>
      <c r="N479" s="4">
        <f t="shared" si="52"/>
        <v>0.8413806412445608</v>
      </c>
      <c r="O479" s="4">
        <f t="shared" si="52"/>
        <v>0.85038650227628687</v>
      </c>
      <c r="P479" s="4">
        <f t="shared" si="52"/>
        <v>0.57399438915493628</v>
      </c>
      <c r="Q479" s="4">
        <f t="shared" si="52"/>
        <v>0.70911577365952438</v>
      </c>
      <c r="R479" s="4">
        <f t="shared" si="52"/>
        <v>0.43146476749786955</v>
      </c>
      <c r="S479" s="4">
        <f t="shared" si="52"/>
        <v>0.5769622432403585</v>
      </c>
    </row>
    <row r="480" spans="1:19" x14ac:dyDescent="0.2">
      <c r="A480">
        <v>472</v>
      </c>
      <c r="B480">
        <f t="shared" si="51"/>
        <v>0.70999999999995944</v>
      </c>
      <c r="C480">
        <f t="shared" si="49"/>
        <v>173.67999999999967</v>
      </c>
      <c r="D480" s="8">
        <f>EXP(SUMPRODUCT(LN($F480:$S480),AlturaTRI!$C$24:$P$24)+SUMPRODUCT(LN(1-$F480:$S480),1-AlturaTRI!$C$24:$P$24))</f>
        <v>1.8319685949581718E-5</v>
      </c>
      <c r="E480">
        <f t="shared" si="50"/>
        <v>0.14235611815983293</v>
      </c>
      <c r="F480" s="4">
        <f t="shared" si="53"/>
        <v>0.39431737514622056</v>
      </c>
      <c r="G480" s="4">
        <f t="shared" si="52"/>
        <v>0.3486582477008579</v>
      </c>
      <c r="H480" s="4">
        <f t="shared" si="52"/>
        <v>0.30765506087735178</v>
      </c>
      <c r="I480" s="4">
        <f t="shared" si="52"/>
        <v>0.36671766489539931</v>
      </c>
      <c r="J480" s="4">
        <f t="shared" si="52"/>
        <v>0.29147737590570977</v>
      </c>
      <c r="K480" s="4">
        <f t="shared" si="52"/>
        <v>0.30628156380822863</v>
      </c>
      <c r="L480" s="4">
        <f t="shared" si="52"/>
        <v>0.93138413287888144</v>
      </c>
      <c r="M480" s="4">
        <f t="shared" si="52"/>
        <v>0.10871581660941526</v>
      </c>
      <c r="N480" s="4">
        <f t="shared" si="52"/>
        <v>0.84283207261099824</v>
      </c>
      <c r="O480" s="4">
        <f t="shared" si="52"/>
        <v>0.85373892986003874</v>
      </c>
      <c r="P480" s="4">
        <f t="shared" si="52"/>
        <v>0.57671434206103156</v>
      </c>
      <c r="Q480" s="4">
        <f t="shared" si="52"/>
        <v>0.71334209468839505</v>
      </c>
      <c r="R480" s="4">
        <f t="shared" si="52"/>
        <v>0.43536920729556111</v>
      </c>
      <c r="S480" s="4">
        <f t="shared" si="52"/>
        <v>0.58280937130658017</v>
      </c>
    </row>
    <row r="481" spans="1:19" x14ac:dyDescent="0.2">
      <c r="A481">
        <v>473</v>
      </c>
      <c r="B481">
        <f t="shared" si="51"/>
        <v>0.71999999999995945</v>
      </c>
      <c r="C481">
        <f t="shared" si="49"/>
        <v>173.75999999999968</v>
      </c>
      <c r="D481" s="8">
        <f>EXP(SUMPRODUCT(LN($F481:$S481),AlturaTRI!$C$24:$P$24)+SUMPRODUCT(LN(1-$F481:$S481),1-AlturaTRI!$C$24:$P$24))</f>
        <v>1.6293412408804279E-5</v>
      </c>
      <c r="E481">
        <f t="shared" si="50"/>
        <v>0.14134190205832128</v>
      </c>
      <c r="F481" s="4">
        <f t="shared" si="53"/>
        <v>0.39543761648181541</v>
      </c>
      <c r="G481" s="4">
        <f t="shared" si="52"/>
        <v>0.35117062525221776</v>
      </c>
      <c r="H481" s="4">
        <f t="shared" si="52"/>
        <v>0.31056220091937065</v>
      </c>
      <c r="I481" s="4">
        <f t="shared" si="52"/>
        <v>0.36877732097763405</v>
      </c>
      <c r="J481" s="4">
        <f t="shared" si="52"/>
        <v>0.29549958230676032</v>
      </c>
      <c r="K481" s="4">
        <f t="shared" si="52"/>
        <v>0.3097578650195339</v>
      </c>
      <c r="L481" s="4">
        <f t="shared" si="52"/>
        <v>0.93334441785704658</v>
      </c>
      <c r="M481" s="4">
        <f t="shared" si="52"/>
        <v>0.10971345736699002</v>
      </c>
      <c r="N481" s="4">
        <f t="shared" si="52"/>
        <v>0.84427268094679697</v>
      </c>
      <c r="O481" s="4">
        <f t="shared" si="52"/>
        <v>0.85702886807065781</v>
      </c>
      <c r="P481" s="4">
        <f t="shared" si="52"/>
        <v>0.57942965309445105</v>
      </c>
      <c r="Q481" s="4">
        <f t="shared" si="52"/>
        <v>0.71753147063884259</v>
      </c>
      <c r="R481" s="4">
        <f t="shared" si="52"/>
        <v>0.43928167971339221</v>
      </c>
      <c r="S481" s="4">
        <f t="shared" si="52"/>
        <v>0.58863330368035327</v>
      </c>
    </row>
    <row r="482" spans="1:19" x14ac:dyDescent="0.2">
      <c r="A482">
        <v>474</v>
      </c>
      <c r="B482">
        <f t="shared" si="51"/>
        <v>0.72999999999995946</v>
      </c>
      <c r="C482">
        <f t="shared" si="49"/>
        <v>173.83999999999966</v>
      </c>
      <c r="D482" s="8">
        <f>EXP(SUMPRODUCT(LN($F482:$S482),AlturaTRI!$C$24:$P$24)+SUMPRODUCT(LN(1-$F482:$S482),1-AlturaTRI!$C$24:$P$24))</f>
        <v>1.448087499072684E-5</v>
      </c>
      <c r="E482">
        <f t="shared" si="50"/>
        <v>0.14032087894945813</v>
      </c>
      <c r="F482" s="4">
        <f t="shared" si="53"/>
        <v>0.39655895665965107</v>
      </c>
      <c r="G482" s="4">
        <f t="shared" si="52"/>
        <v>0.35369127588939131</v>
      </c>
      <c r="H482" s="4">
        <f t="shared" si="52"/>
        <v>0.31348437323680334</v>
      </c>
      <c r="I482" s="4">
        <f t="shared" si="52"/>
        <v>0.3708417709842089</v>
      </c>
      <c r="J482" s="4">
        <f t="shared" si="52"/>
        <v>0.29955382633231897</v>
      </c>
      <c r="K482" s="4">
        <f t="shared" si="52"/>
        <v>0.31325580550621779</v>
      </c>
      <c r="L482" s="4">
        <f t="shared" si="52"/>
        <v>0.93525259270936356</v>
      </c>
      <c r="M482" s="4">
        <f t="shared" si="52"/>
        <v>0.1107191158013833</v>
      </c>
      <c r="N482" s="4">
        <f t="shared" si="52"/>
        <v>0.84570250198598818</v>
      </c>
      <c r="O482" s="4">
        <f t="shared" si="52"/>
        <v>0.86025691672967486</v>
      </c>
      <c r="P482" s="4">
        <f t="shared" si="52"/>
        <v>0.58214016630281618</v>
      </c>
      <c r="Q482" s="4">
        <f t="shared" si="52"/>
        <v>0.7216835085324349</v>
      </c>
      <c r="R482" s="4">
        <f t="shared" si="52"/>
        <v>0.44320171354512006</v>
      </c>
      <c r="S482" s="4">
        <f t="shared" si="52"/>
        <v>0.59443251096137018</v>
      </c>
    </row>
    <row r="483" spans="1:19" x14ac:dyDescent="0.2">
      <c r="A483">
        <v>475</v>
      </c>
      <c r="B483">
        <f t="shared" si="51"/>
        <v>0.73999999999995947</v>
      </c>
      <c r="C483">
        <f t="shared" si="49"/>
        <v>173.91999999999967</v>
      </c>
      <c r="D483" s="8">
        <f>EXP(SUMPRODUCT(LN($F483:$S483),AlturaTRI!$C$24:$P$24)+SUMPRODUCT(LN(1-$F483:$S483),1-AlturaTRI!$C$24:$P$24))</f>
        <v>1.2860791991105634E-5</v>
      </c>
      <c r="E483">
        <f t="shared" si="50"/>
        <v>0.13929330146246563</v>
      </c>
      <c r="F483" s="4">
        <f t="shared" si="53"/>
        <v>0.39768138495617456</v>
      </c>
      <c r="G483" s="4">
        <f t="shared" si="52"/>
        <v>0.35622008604892613</v>
      </c>
      <c r="H483" s="4">
        <f t="shared" si="52"/>
        <v>0.31642142188610028</v>
      </c>
      <c r="I483" s="4">
        <f t="shared" si="52"/>
        <v>0.3729109503910038</v>
      </c>
      <c r="J483" s="4">
        <f t="shared" si="52"/>
        <v>0.30363972046046556</v>
      </c>
      <c r="K483" s="4">
        <f t="shared" si="52"/>
        <v>0.31677511839201516</v>
      </c>
      <c r="L483" s="4">
        <f t="shared" si="52"/>
        <v>0.93710982229721562</v>
      </c>
      <c r="M483" s="4">
        <f t="shared" si="52"/>
        <v>0.11173283543896341</v>
      </c>
      <c r="N483" s="4">
        <f t="shared" si="52"/>
        <v>0.84712157220523565</v>
      </c>
      <c r="O483" s="4">
        <f t="shared" si="52"/>
        <v>0.86342369625634752</v>
      </c>
      <c r="P483" s="4">
        <f t="shared" si="52"/>
        <v>0.58484572687791392</v>
      </c>
      <c r="Q483" s="4">
        <f t="shared" ref="G483:S503" si="54">1/(1+EXP(-Q$2*($B483-Q$3)))</f>
        <v>0.72579783803188214</v>
      </c>
      <c r="R483" s="4">
        <f t="shared" si="54"/>
        <v>0.44712883384645913</v>
      </c>
      <c r="S483" s="4">
        <f t="shared" si="54"/>
        <v>0.60020549088557695</v>
      </c>
    </row>
    <row r="484" spans="1:19" x14ac:dyDescent="0.2">
      <c r="A484">
        <v>476</v>
      </c>
      <c r="B484">
        <f t="shared" si="51"/>
        <v>0.74999999999995948</v>
      </c>
      <c r="C484">
        <f t="shared" si="49"/>
        <v>173.99999999999969</v>
      </c>
      <c r="D484" s="8">
        <f>EXP(SUMPRODUCT(LN($F484:$S484),AlturaTRI!$C$24:$P$24)+SUMPRODUCT(LN(1-$F484:$S484),1-AlturaTRI!$C$24:$P$24))</f>
        <v>1.1413851368500879E-5</v>
      </c>
      <c r="E484">
        <f t="shared" si="50"/>
        <v>0.13825942234817293</v>
      </c>
      <c r="F484" s="4">
        <f t="shared" si="53"/>
        <v>0.3988048906030725</v>
      </c>
      <c r="G484" s="4">
        <f t="shared" si="54"/>
        <v>0.35875694043245537</v>
      </c>
      <c r="H484" s="4">
        <f t="shared" si="54"/>
        <v>0.31937318656140146</v>
      </c>
      <c r="I484" s="4">
        <f t="shared" si="54"/>
        <v>0.37498479400597057</v>
      </c>
      <c r="J484" s="4">
        <f t="shared" si="54"/>
        <v>0.3077568590946958</v>
      </c>
      <c r="K484" s="4">
        <f t="shared" si="54"/>
        <v>0.32031552781019074</v>
      </c>
      <c r="L484" s="4">
        <f t="shared" si="54"/>
        <v>0.93891725803486192</v>
      </c>
      <c r="M484" s="4">
        <f t="shared" si="54"/>
        <v>0.11275465965219793</v>
      </c>
      <c r="N484" s="4">
        <f t="shared" si="54"/>
        <v>0.84852992880616107</v>
      </c>
      <c r="O484" s="4">
        <f t="shared" si="54"/>
        <v>0.86652984625721174</v>
      </c>
      <c r="P484" s="4">
        <f t="shared" si="54"/>
        <v>0.58754618118938828</v>
      </c>
      <c r="Q484" s="4">
        <f t="shared" si="54"/>
        <v>0.7298741113163052</v>
      </c>
      <c r="R484" s="4">
        <f t="shared" si="54"/>
        <v>0.45106256215997381</v>
      </c>
      <c r="S484" s="4">
        <f t="shared" si="54"/>
        <v>0.60595076978159579</v>
      </c>
    </row>
    <row r="485" spans="1:19" x14ac:dyDescent="0.2">
      <c r="A485">
        <v>477</v>
      </c>
      <c r="B485">
        <f t="shared" si="51"/>
        <v>0.75999999999995949</v>
      </c>
      <c r="C485">
        <f t="shared" si="49"/>
        <v>174.07999999999967</v>
      </c>
      <c r="D485" s="8">
        <f>EXP(SUMPRODUCT(LN($F485:$S485),AlturaTRI!$C$24:$P$24)+SUMPRODUCT(LN(1-$F485:$S485),1-AlturaTRI!$C$24:$P$24))</f>
        <v>1.0122545572912897E-5</v>
      </c>
      <c r="E485">
        <f t="shared" si="50"/>
        <v>0.13721949437740374</v>
      </c>
      <c r="F485" s="4">
        <f t="shared" si="53"/>
        <v>0.39992946278764796</v>
      </c>
      <c r="G485" s="4">
        <f t="shared" si="54"/>
        <v>0.36130172202257682</v>
      </c>
      <c r="H485" s="4">
        <f t="shared" si="54"/>
        <v>0.32233950260598043</v>
      </c>
      <c r="I485" s="4">
        <f t="shared" si="54"/>
        <v>0.37706323597601177</v>
      </c>
      <c r="J485" s="4">
        <f t="shared" si="54"/>
        <v>0.31190481856689678</v>
      </c>
      <c r="K485" s="4">
        <f t="shared" si="54"/>
        <v>0.32387674893192708</v>
      </c>
      <c r="L485" s="4">
        <f t="shared" si="54"/>
        <v>0.94067603725758497</v>
      </c>
      <c r="M485" s="4">
        <f t="shared" si="54"/>
        <v>0.11378463165076383</v>
      </c>
      <c r="N485" s="4">
        <f t="shared" si="54"/>
        <v>0.8499276096977717</v>
      </c>
      <c r="O485" s="4">
        <f t="shared" si="54"/>
        <v>0.86957602414655988</v>
      </c>
      <c r="P485" s="4">
        <f t="shared" si="54"/>
        <v>0.59024137681784838</v>
      </c>
      <c r="Q485" s="4">
        <f t="shared" si="54"/>
        <v>0.73391200293303438</v>
      </c>
      <c r="R485" s="4">
        <f t="shared" si="54"/>
        <v>0.45500241674364489</v>
      </c>
      <c r="S485" s="4">
        <f t="shared" si="54"/>
        <v>0.61166690396228585</v>
      </c>
    </row>
    <row r="486" spans="1:19" x14ac:dyDescent="0.2">
      <c r="A486">
        <v>478</v>
      </c>
      <c r="B486">
        <f t="shared" si="51"/>
        <v>0.76999999999995949</v>
      </c>
      <c r="C486">
        <f t="shared" si="49"/>
        <v>174.15999999999968</v>
      </c>
      <c r="D486" s="8">
        <f>EXP(SUMPRODUCT(LN($F486:$S486),AlturaTRI!$C$24:$P$24)+SUMPRODUCT(LN(1-$F486:$S486),1-AlturaTRI!$C$24:$P$24))</f>
        <v>8.9710183173134162E-6</v>
      </c>
      <c r="E486">
        <f t="shared" si="50"/>
        <v>0.13617377024010274</v>
      </c>
      <c r="F486" s="4">
        <f t="shared" si="53"/>
        <v>0.40105509065320166</v>
      </c>
      <c r="G486" s="4">
        <f t="shared" si="54"/>
        <v>0.36385431209946956</v>
      </c>
      <c r="H486" s="4">
        <f t="shared" si="54"/>
        <v>0.32532020102614673</v>
      </c>
      <c r="I486" s="4">
        <f t="shared" si="54"/>
        <v>0.3791462097940505</v>
      </c>
      <c r="J486" s="4">
        <f t="shared" si="54"/>
        <v>0.31608315715981772</v>
      </c>
      <c r="K486" s="4">
        <f t="shared" si="54"/>
        <v>0.32745848800199101</v>
      </c>
      <c r="L486" s="4">
        <f t="shared" si="54"/>
        <v>0.94238728264963345</v>
      </c>
      <c r="M486" s="4">
        <f t="shared" si="54"/>
        <v>0.11482279447253248</v>
      </c>
      <c r="N486" s="4">
        <f t="shared" si="54"/>
        <v>0.85131465347900392</v>
      </c>
      <c r="O486" s="4">
        <f t="shared" si="54"/>
        <v>0.872562903799316</v>
      </c>
      <c r="P486" s="4">
        <f t="shared" si="54"/>
        <v>0.59293116258737399</v>
      </c>
      <c r="Q486" s="4">
        <f t="shared" si="54"/>
        <v>0.73791120962677026</v>
      </c>
      <c r="R486" s="4">
        <f t="shared" si="54"/>
        <v>0.45894791280288411</v>
      </c>
      <c r="S486" s="4">
        <f t="shared" si="54"/>
        <v>0.61735248104896467</v>
      </c>
    </row>
    <row r="487" spans="1:19" x14ac:dyDescent="0.2">
      <c r="A487">
        <v>479</v>
      </c>
      <c r="B487">
        <f t="shared" si="51"/>
        <v>0.7799999999999595</v>
      </c>
      <c r="C487">
        <f t="shared" si="49"/>
        <v>174.23999999999967</v>
      </c>
      <c r="D487" s="8">
        <f>EXP(SUMPRODUCT(LN($F487:$S487),AlturaTRI!$C$24:$P$24)+SUMPRODUCT(LN(1-$F487:$S487),1-AlturaTRI!$C$24:$P$24))</f>
        <v>7.9449226371401592E-6</v>
      </c>
      <c r="E487">
        <f t="shared" si="50"/>
        <v>0.13512250244525612</v>
      </c>
      <c r="F487" s="4">
        <f t="shared" si="53"/>
        <v>0.40218176329941729</v>
      </c>
      <c r="G487" s="4">
        <f t="shared" si="54"/>
        <v>0.36641459025824846</v>
      </c>
      <c r="H487" s="4">
        <f t="shared" si="54"/>
        <v>0.32831510850763007</v>
      </c>
      <c r="I487" s="4">
        <f t="shared" si="54"/>
        <v>0.38123364830628959</v>
      </c>
      <c r="J487" s="4">
        <f t="shared" si="54"/>
        <v>0.32029141514942056</v>
      </c>
      <c r="K487" s="4">
        <f t="shared" si="54"/>
        <v>0.33106044238176291</v>
      </c>
      <c r="L487" s="4">
        <f t="shared" si="54"/>
        <v>0.94405210172929632</v>
      </c>
      <c r="M487" s="4">
        <f t="shared" si="54"/>
        <v>0.11586919097442801</v>
      </c>
      <c r="N487" s="4">
        <f t="shared" si="54"/>
        <v>0.85269109942137955</v>
      </c>
      <c r="O487" s="4">
        <f t="shared" si="54"/>
        <v>0.87549117423759648</v>
      </c>
      <c r="P487" s="4">
        <f t="shared" si="54"/>
        <v>0.5956153885974077</v>
      </c>
      <c r="Q487" s="4">
        <f t="shared" si="54"/>
        <v>0.7418714501469742</v>
      </c>
      <c r="R487" s="4">
        <f t="shared" si="54"/>
        <v>0.46289856272576352</v>
      </c>
      <c r="S487" s="4">
        <f t="shared" si="54"/>
        <v>0.62300612122606658</v>
      </c>
    </row>
    <row r="488" spans="1:19" x14ac:dyDescent="0.2">
      <c r="A488">
        <v>480</v>
      </c>
      <c r="B488">
        <f t="shared" si="51"/>
        <v>0.78999999999995951</v>
      </c>
      <c r="C488">
        <f t="shared" si="49"/>
        <v>174.31999999999968</v>
      </c>
      <c r="D488" s="8">
        <f>EXP(SUMPRODUCT(LN($F488:$S488),AlturaTRI!$C$24:$P$24)+SUMPRODUCT(LN(1-$F488:$S488),1-AlturaTRI!$C$24:$P$24))</f>
        <v>7.0312895955432907E-6</v>
      </c>
      <c r="E488">
        <f t="shared" si="50"/>
        <v>0.13406594322165968</v>
      </c>
      <c r="F488" s="4">
        <f t="shared" si="53"/>
        <v>0.40330946978274951</v>
      </c>
      <c r="G488" s="4">
        <f t="shared" si="54"/>
        <v>0.36898243442705314</v>
      </c>
      <c r="H488" s="4">
        <f t="shared" si="54"/>
        <v>0.33132404743446831</v>
      </c>
      <c r="I488" s="4">
        <f t="shared" si="54"/>
        <v>0.3833254837196603</v>
      </c>
      <c r="J488" s="4">
        <f t="shared" si="54"/>
        <v>0.32452911486746067</v>
      </c>
      <c r="K488" s="4">
        <f t="shared" si="54"/>
        <v>0.33468230059970322</v>
      </c>
      <c r="L488" s="4">
        <f t="shared" si="54"/>
        <v>0.94567158638846627</v>
      </c>
      <c r="M488" s="4">
        <f t="shared" si="54"/>
        <v>0.11692386382315989</v>
      </c>
      <c r="N488" s="4">
        <f t="shared" si="54"/>
        <v>0.85405698745178393</v>
      </c>
      <c r="O488" s="4">
        <f t="shared" si="54"/>
        <v>0.87836153835207109</v>
      </c>
      <c r="P488" s="4">
        <f t="shared" si="54"/>
        <v>0.5982939062540209</v>
      </c>
      <c r="Q488" s="4">
        <f t="shared" si="54"/>
        <v>0.74579246503436669</v>
      </c>
      <c r="R488" s="4">
        <f t="shared" si="54"/>
        <v>0.46685387632122161</v>
      </c>
      <c r="S488" s="4">
        <f t="shared" si="54"/>
        <v>0.62862647842427155</v>
      </c>
    </row>
    <row r="489" spans="1:19" x14ac:dyDescent="0.2">
      <c r="A489">
        <v>481</v>
      </c>
      <c r="B489">
        <f t="shared" si="51"/>
        <v>0.79999999999995952</v>
      </c>
      <c r="C489">
        <f t="shared" si="49"/>
        <v>174.39999999999966</v>
      </c>
      <c r="D489" s="8">
        <f>EXP(SUMPRODUCT(LN($F489:$S489),AlturaTRI!$C$24:$P$24)+SUMPRODUCT(LN(1-$F489:$S489),1-AlturaTRI!$C$24:$P$24))</f>
        <v>6.2184070076410347E-6</v>
      </c>
      <c r="E489">
        <f t="shared" si="50"/>
        <v>0.13300434441958806</v>
      </c>
      <c r="F489" s="4">
        <f t="shared" si="53"/>
        <v>0.40443819911681722</v>
      </c>
      <c r="G489" s="4">
        <f t="shared" si="54"/>
        <v>0.37155772088586886</v>
      </c>
      <c r="H489" s="4">
        <f t="shared" si="54"/>
        <v>0.33434683591041953</v>
      </c>
      <c r="I489" s="4">
        <f t="shared" si="54"/>
        <v>0.38542164760945846</v>
      </c>
      <c r="J489" s="4">
        <f t="shared" si="54"/>
        <v>0.32879576078461942</v>
      </c>
      <c r="K489" s="4">
        <f t="shared" si="54"/>
        <v>0.33832374240932184</v>
      </c>
      <c r="L489" s="4">
        <f t="shared" si="54"/>
        <v>0.94724681248409126</v>
      </c>
      <c r="M489" s="4">
        <f t="shared" si="54"/>
        <v>0.11798685548582999</v>
      </c>
      <c r="N489" s="4">
        <f t="shared" si="54"/>
        <v>0.8554123581353682</v>
      </c>
      <c r="O489" s="4">
        <f t="shared" si="54"/>
        <v>0.88117471165908223</v>
      </c>
      <c r="P489" s="4">
        <f t="shared" si="54"/>
        <v>0.60096656830053941</v>
      </c>
      <c r="Q489" s="4">
        <f t="shared" si="54"/>
        <v>0.74967401638743747</v>
      </c>
      <c r="R489" s="4">
        <f t="shared" si="54"/>
        <v>0.47081336106000077</v>
      </c>
      <c r="S489" s="4">
        <f t="shared" si="54"/>
        <v>0.63421224143039534</v>
      </c>
    </row>
    <row r="490" spans="1:19" x14ac:dyDescent="0.2">
      <c r="A490">
        <v>482</v>
      </c>
      <c r="B490">
        <f t="shared" si="51"/>
        <v>0.80999999999995953</v>
      </c>
      <c r="C490">
        <f t="shared" si="49"/>
        <v>174.47999999999968</v>
      </c>
      <c r="D490" s="8">
        <f>EXP(SUMPRODUCT(LN($F490:$S490),AlturaTRI!$C$24:$P$24)+SUMPRODUCT(LN(1-$F490:$S490),1-AlturaTRI!$C$24:$P$24))</f>
        <v>5.4957075748152797E-6</v>
      </c>
      <c r="E490">
        <f t="shared" si="50"/>
        <v>0.13193795741341605</v>
      </c>
      <c r="F490" s="4">
        <f t="shared" si="53"/>
        <v>0.40556794027279836</v>
      </c>
      <c r="G490" s="4">
        <f t="shared" si="54"/>
        <v>0.37414032428607624</v>
      </c>
      <c r="H490" s="4">
        <f t="shared" si="54"/>
        <v>0.33738328778291571</v>
      </c>
      <c r="I490" s="4">
        <f t="shared" si="54"/>
        <v>0.38752207092716651</v>
      </c>
      <c r="J490" s="4">
        <f t="shared" si="54"/>
        <v>0.33309083961447139</v>
      </c>
      <c r="K490" s="4">
        <f t="shared" si="54"/>
        <v>0.34198443885470658</v>
      </c>
      <c r="L490" s="4">
        <f t="shared" si="54"/>
        <v>0.94877883947895481</v>
      </c>
      <c r="M490" s="4">
        <f t="shared" si="54"/>
        <v>0.11905820822041434</v>
      </c>
      <c r="N490" s="4">
        <f t="shared" si="54"/>
        <v>0.85675725265857927</v>
      </c>
      <c r="O490" s="4">
        <f t="shared" si="54"/>
        <v>0.88393142109431233</v>
      </c>
      <c r="P490" s="4">
        <f t="shared" si="54"/>
        <v>0.60363322884751758</v>
      </c>
      <c r="Q490" s="4">
        <f t="shared" si="54"/>
        <v>0.75351588760988442</v>
      </c>
      <c r="R490" s="4">
        <f t="shared" si="54"/>
        <v>0.47477652231806999</v>
      </c>
      <c r="S490" s="4">
        <f t="shared" si="54"/>
        <v>0.63976213492259981</v>
      </c>
    </row>
    <row r="491" spans="1:19" x14ac:dyDescent="0.2">
      <c r="A491">
        <v>483</v>
      </c>
      <c r="B491">
        <f t="shared" si="51"/>
        <v>0.81999999999995954</v>
      </c>
      <c r="C491">
        <f t="shared" si="49"/>
        <v>174.55999999999969</v>
      </c>
      <c r="D491" s="8">
        <f>EXP(SUMPRODUCT(LN($F491:$S491),AlturaTRI!$C$24:$P$24)+SUMPRODUCT(LN(1-$F491:$S491),1-AlturaTRI!$C$24:$P$24))</f>
        <v>4.8536658397350697E-6</v>
      </c>
      <c r="E491">
        <f t="shared" si="50"/>
        <v>0.13086703300524322</v>
      </c>
      <c r="F491" s="4">
        <f t="shared" si="53"/>
        <v>0.40669868217983068</v>
      </c>
      <c r="G491" s="4">
        <f t="shared" si="54"/>
        <v>0.37673011767072573</v>
      </c>
      <c r="H491" s="4">
        <f t="shared" si="54"/>
        <v>0.34043321266957294</v>
      </c>
      <c r="I491" s="4">
        <f t="shared" si="54"/>
        <v>0.38962668400846112</v>
      </c>
      <c r="J491" s="4">
        <f t="shared" si="54"/>
        <v>0.33741382043853702</v>
      </c>
      <c r="K491" s="4">
        <f t="shared" si="54"/>
        <v>0.34566405234365571</v>
      </c>
      <c r="L491" s="4">
        <f t="shared" si="54"/>
        <v>0.95026871012927883</v>
      </c>
      <c r="M491" s="4">
        <f t="shared" si="54"/>
        <v>0.12013796406612003</v>
      </c>
      <c r="N491" s="4">
        <f t="shared" si="54"/>
        <v>0.85809171281232244</v>
      </c>
      <c r="O491" s="4">
        <f t="shared" si="54"/>
        <v>0.88663240384365138</v>
      </c>
      <c r="P491" s="4">
        <f t="shared" si="54"/>
        <v>0.60629374340204989</v>
      </c>
      <c r="Q491" s="4">
        <f t="shared" si="54"/>
        <v>0.75731788313990545</v>
      </c>
      <c r="R491" s="4">
        <f t="shared" si="54"/>
        <v>0.47874286362227492</v>
      </c>
      <c r="S491" s="4">
        <f t="shared" si="54"/>
        <v>0.64527492042973977</v>
      </c>
    </row>
    <row r="492" spans="1:19" x14ac:dyDescent="0.2">
      <c r="A492">
        <v>484</v>
      </c>
      <c r="B492">
        <f t="shared" si="51"/>
        <v>0.82999999999995955</v>
      </c>
      <c r="C492">
        <f t="shared" si="49"/>
        <v>174.63999999999967</v>
      </c>
      <c r="D492" s="8">
        <f>EXP(SUMPRODUCT(LN($F492:$S492),AlturaTRI!$C$24:$P$24)+SUMPRODUCT(LN(1-$F492:$S492),1-AlturaTRI!$C$24:$P$24))</f>
        <v>4.2837033939620542E-6</v>
      </c>
      <c r="E492">
        <f t="shared" si="50"/>
        <v>0.12979182132957146</v>
      </c>
      <c r="F492" s="4">
        <f t="shared" si="53"/>
        <v>0.40783041372541468</v>
      </c>
      <c r="G492" s="4">
        <f t="shared" si="54"/>
        <v>0.3793269724955326</v>
      </c>
      <c r="H492" s="4">
        <f t="shared" si="54"/>
        <v>0.34349641598727121</v>
      </c>
      <c r="I492" s="4">
        <f t="shared" si="54"/>
        <v>0.39173541658140287</v>
      </c>
      <c r="J492" s="4">
        <f t="shared" si="54"/>
        <v>0.34176415485263079</v>
      </c>
      <c r="K492" s="4">
        <f t="shared" si="54"/>
        <v>0.34936223672845063</v>
      </c>
      <c r="L492" s="4">
        <f t="shared" si="54"/>
        <v>0.95171745021669218</v>
      </c>
      <c r="M492" s="4">
        <f t="shared" si="54"/>
        <v>0.12122616483361805</v>
      </c>
      <c r="N492" s="4">
        <f t="shared" si="54"/>
        <v>0.85941578097526061</v>
      </c>
      <c r="O492" s="4">
        <f t="shared" si="54"/>
        <v>0.88927840621176346</v>
      </c>
      <c r="P492" s="4">
        <f t="shared" si="54"/>
        <v>0.60894796889640723</v>
      </c>
      <c r="Q492" s="4">
        <f t="shared" si="54"/>
        <v>0.7610798281622847</v>
      </c>
      <c r="R492" s="4">
        <f t="shared" si="54"/>
        <v>0.48271188689796318</v>
      </c>
      <c r="S492" s="4">
        <f t="shared" si="54"/>
        <v>0.65074939721392744</v>
      </c>
    </row>
    <row r="493" spans="1:19" x14ac:dyDescent="0.2">
      <c r="A493">
        <v>485</v>
      </c>
      <c r="B493">
        <f t="shared" si="51"/>
        <v>0.83999999999995956</v>
      </c>
      <c r="C493">
        <f t="shared" si="49"/>
        <v>174.71999999999969</v>
      </c>
      <c r="D493" s="8">
        <f>EXP(SUMPRODUCT(LN($F493:$S493),AlturaTRI!$C$24:$P$24)+SUMPRODUCT(LN(1-$F493:$S493),1-AlturaTRI!$C$24:$P$24))</f>
        <v>3.7781017923154779E-6</v>
      </c>
      <c r="E493">
        <f t="shared" si="50"/>
        <v>0.12871257175908393</v>
      </c>
      <c r="F493" s="4">
        <f t="shared" si="53"/>
        <v>0.40896312375582028</v>
      </c>
      <c r="G493" s="4">
        <f t="shared" si="54"/>
        <v>0.38193075865058768</v>
      </c>
      <c r="H493" s="4">
        <f t="shared" si="54"/>
        <v>0.34657269898381521</v>
      </c>
      <c r="I493" s="4">
        <f t="shared" si="54"/>
        <v>0.39384819777480862</v>
      </c>
      <c r="J493" s="4">
        <f t="shared" si="54"/>
        <v>0.34614127713467852</v>
      </c>
      <c r="K493" s="4">
        <f t="shared" si="54"/>
        <v>0.35307863739429446</v>
      </c>
      <c r="L493" s="4">
        <f t="shared" si="54"/>
        <v>0.95312606832217095</v>
      </c>
      <c r="M493" s="4">
        <f t="shared" si="54"/>
        <v>0.12232285209515176</v>
      </c>
      <c r="N493" s="4">
        <f t="shared" si="54"/>
        <v>0.86072950009725147</v>
      </c>
      <c r="O493" s="4">
        <f t="shared" si="54"/>
        <v>0.89187018252872619</v>
      </c>
      <c r="P493" s="4">
        <f t="shared" si="54"/>
        <v>0.61159576371598967</v>
      </c>
      <c r="Q493" s="4">
        <f t="shared" si="54"/>
        <v>0.76480156830421409</v>
      </c>
      <c r="R493" s="4">
        <f t="shared" si="54"/>
        <v>0.48668309271831839</v>
      </c>
      <c r="S493" s="4">
        <f t="shared" si="54"/>
        <v>0.65618440307565429</v>
      </c>
    </row>
    <row r="494" spans="1:19" x14ac:dyDescent="0.2">
      <c r="A494">
        <v>486</v>
      </c>
      <c r="B494">
        <f t="shared" si="51"/>
        <v>0.84999999999995957</v>
      </c>
      <c r="C494">
        <f t="shared" si="49"/>
        <v>174.79999999999967</v>
      </c>
      <c r="D494" s="8">
        <f>EXP(SUMPRODUCT(LN($F494:$S494),AlturaTRI!$C$24:$P$24)+SUMPRODUCT(LN(1-$F494:$S494),1-AlturaTRI!$C$24:$P$24))</f>
        <v>3.3299226513465176E-6</v>
      </c>
      <c r="E494">
        <f t="shared" si="50"/>
        <v>0.12762953281157266</v>
      </c>
      <c r="F494" s="4">
        <f t="shared" si="53"/>
        <v>0.41009680107649776</v>
      </c>
      <c r="G494" s="4">
        <f t="shared" si="54"/>
        <v>0.3845413444827776</v>
      </c>
      <c r="H494" s="4">
        <f t="shared" si="54"/>
        <v>0.34966185877218298</v>
      </c>
      <c r="I494" s="4">
        <f t="shared" si="54"/>
        <v>0.3959649561268031</v>
      </c>
      <c r="J494" s="4">
        <f t="shared" si="54"/>
        <v>0.35054460443413371</v>
      </c>
      <c r="K494" s="4">
        <f t="shared" si="54"/>
        <v>0.35681289135542965</v>
      </c>
      <c r="L494" s="4">
        <f t="shared" si="54"/>
        <v>0.9544955556396213</v>
      </c>
      <c r="M494" s="4">
        <f t="shared" si="54"/>
        <v>0.12342806717452266</v>
      </c>
      <c r="N494" s="4">
        <f t="shared" si="54"/>
        <v>0.86203291368292856</v>
      </c>
      <c r="O494" s="4">
        <f t="shared" si="54"/>
        <v>0.8944084940949828</v>
      </c>
      <c r="P494" s="4">
        <f t="shared" si="54"/>
        <v>0.61423698772658453</v>
      </c>
      <c r="Q494" s="4">
        <f t="shared" si="54"/>
        <v>0.76848296931579707</v>
      </c>
      <c r="R494" s="4">
        <f t="shared" si="54"/>
        <v>0.49065598055514359</v>
      </c>
      <c r="S494" s="4">
        <f t="shared" si="54"/>
        <v>0.66157881508106597</v>
      </c>
    </row>
    <row r="495" spans="1:19" x14ac:dyDescent="0.2">
      <c r="A495">
        <v>487</v>
      </c>
      <c r="B495">
        <f t="shared" si="51"/>
        <v>0.85999999999995957</v>
      </c>
      <c r="C495">
        <f t="shared" si="49"/>
        <v>174.87999999999968</v>
      </c>
      <c r="D495" s="8">
        <f>EXP(SUMPRODUCT(LN($F495:$S495),AlturaTRI!$C$24:$P$24)+SUMPRODUCT(LN(1-$F495:$S495),1-AlturaTRI!$C$24:$P$24))</f>
        <v>2.9329344330112865E-6</v>
      </c>
      <c r="E495">
        <f t="shared" si="50"/>
        <v>0.12654295205806113</v>
      </c>
      <c r="F495" s="4">
        <f t="shared" si="53"/>
        <v>0.41123143445249188</v>
      </c>
      <c r="G495" s="4">
        <f t="shared" si="54"/>
        <v>0.38715859681891041</v>
      </c>
      <c r="H495" s="4">
        <f t="shared" si="54"/>
        <v>0.35276368836736854</v>
      </c>
      <c r="I495" s="4">
        <f t="shared" si="54"/>
        <v>0.39808561959354877</v>
      </c>
      <c r="J495" s="4">
        <f t="shared" si="54"/>
        <v>0.35497353698308431</v>
      </c>
      <c r="K495" s="4">
        <f t="shared" si="54"/>
        <v>0.36056462735893879</v>
      </c>
      <c r="L495" s="4">
        <f t="shared" si="54"/>
        <v>0.95582688582683473</v>
      </c>
      <c r="M495" s="4">
        <f t="shared" si="54"/>
        <v>0.12454185113695303</v>
      </c>
      <c r="N495" s="4">
        <f t="shared" si="54"/>
        <v>0.86332606577542836</v>
      </c>
      <c r="O495" s="4">
        <f t="shared" si="54"/>
        <v>0.89689410816473214</v>
      </c>
      <c r="P495" s="4">
        <f t="shared" si="54"/>
        <v>0.61687150230092014</v>
      </c>
      <c r="Q495" s="4">
        <f t="shared" si="54"/>
        <v>0.77212391673618241</v>
      </c>
      <c r="R495" s="4">
        <f t="shared" si="54"/>
        <v>0.49463004903082253</v>
      </c>
      <c r="S495" s="4">
        <f t="shared" si="54"/>
        <v>0.66693155021123973</v>
      </c>
    </row>
    <row r="496" spans="1:19" x14ac:dyDescent="0.2">
      <c r="A496">
        <v>488</v>
      </c>
      <c r="B496">
        <f t="shared" si="51"/>
        <v>0.86999999999995958</v>
      </c>
      <c r="C496">
        <f t="shared" si="49"/>
        <v>174.95999999999967</v>
      </c>
      <c r="D496" s="8">
        <f>EXP(SUMPRODUCT(LN($F496:$S496),AlturaTRI!$C$24:$P$24)+SUMPRODUCT(LN(1-$F496:$S496),1-AlturaTRI!$C$24:$P$24))</f>
        <v>2.5815454386868883E-6</v>
      </c>
      <c r="E496">
        <f t="shared" si="50"/>
        <v>0.12545307603216652</v>
      </c>
      <c r="F496" s="4">
        <f t="shared" si="53"/>
        <v>0.41236701260885883</v>
      </c>
      <c r="G496" s="4">
        <f t="shared" si="54"/>
        <v>0.38978238098953749</v>
      </c>
      <c r="H496" s="4">
        <f t="shared" si="54"/>
        <v>0.35587797672582228</v>
      </c>
      <c r="I496" s="4">
        <f t="shared" si="54"/>
        <v>0.40021011555815172</v>
      </c>
      <c r="J496" s="4">
        <f t="shared" si="54"/>
        <v>0.35942745832909712</v>
      </c>
      <c r="K496" s="4">
        <f t="shared" si="54"/>
        <v>0.36433346599622041</v>
      </c>
      <c r="L496" s="4">
        <f t="shared" si="54"/>
        <v>0.95712101489162071</v>
      </c>
      <c r="M496" s="4">
        <f t="shared" si="54"/>
        <v>0.12566424477882748</v>
      </c>
      <c r="N496" s="4">
        <f t="shared" si="54"/>
        <v>0.86460900094026649</v>
      </c>
      <c r="O496" s="4">
        <f t="shared" si="54"/>
        <v>0.89932779696776877</v>
      </c>
      <c r="P496" s="4">
        <f t="shared" si="54"/>
        <v>0.61949917034450752</v>
      </c>
      <c r="Q496" s="4">
        <f t="shared" si="54"/>
        <v>0.77572431554627441</v>
      </c>
      <c r="R496" s="4">
        <f t="shared" si="54"/>
        <v>0.49860479617119419</v>
      </c>
      <c r="S496" s="4">
        <f t="shared" si="54"/>
        <v>0.67224156593355366</v>
      </c>
    </row>
    <row r="497" spans="1:19" x14ac:dyDescent="0.2">
      <c r="A497">
        <v>489</v>
      </c>
      <c r="B497">
        <f t="shared" si="51"/>
        <v>0.87999999999995959</v>
      </c>
      <c r="C497">
        <f t="shared" si="49"/>
        <v>175.03999999999968</v>
      </c>
      <c r="D497" s="8">
        <f>EXP(SUMPRODUCT(LN($F497:$S497),AlturaTRI!$C$24:$P$24)+SUMPRODUCT(LN(1-$F497:$S497),1-AlturaTRI!$C$24:$P$24))</f>
        <v>2.270742562826601E-6</v>
      </c>
      <c r="E497">
        <f t="shared" si="50"/>
        <v>0.12436015014074607</v>
      </c>
      <c r="F497" s="4">
        <f t="shared" si="53"/>
        <v>0.41350352423108794</v>
      </c>
      <c r="G497" s="4">
        <f t="shared" si="54"/>
        <v>0.39241256085346798</v>
      </c>
      <c r="H497" s="4">
        <f t="shared" si="54"/>
        <v>0.35900450878748802</v>
      </c>
      <c r="I497" s="4">
        <f t="shared" si="54"/>
        <v>0.40233837083974211</v>
      </c>
      <c r="J497" s="4">
        <f t="shared" si="54"/>
        <v>0.36390573558980061</v>
      </c>
      <c r="K497" s="4">
        <f t="shared" si="54"/>
        <v>0.36811901982212136</v>
      </c>
      <c r="L497" s="4">
        <f t="shared" si="54"/>
        <v>0.95837888111098912</v>
      </c>
      <c r="M497" s="4">
        <f t="shared" si="54"/>
        <v>0.12679528861731248</v>
      </c>
      <c r="N497" s="4">
        <f t="shared" si="54"/>
        <v>0.86588176424936458</v>
      </c>
      <c r="O497" s="4">
        <f t="shared" si="54"/>
        <v>0.90171033676968182</v>
      </c>
      <c r="P497" s="4">
        <f t="shared" si="54"/>
        <v>0.62211985632076128</v>
      </c>
      <c r="Q497" s="4">
        <f t="shared" si="54"/>
        <v>0.77928408980895769</v>
      </c>
      <c r="R497" s="4">
        <f t="shared" si="54"/>
        <v>0.50257971965906578</v>
      </c>
      <c r="S497" s="4">
        <f t="shared" si="54"/>
        <v>0.67750786069548485</v>
      </c>
    </row>
    <row r="498" spans="1:19" x14ac:dyDescent="0.2">
      <c r="A498">
        <v>490</v>
      </c>
      <c r="B498">
        <f t="shared" si="51"/>
        <v>0.8899999999999596</v>
      </c>
      <c r="C498">
        <f t="shared" si="49"/>
        <v>175.11999999999966</v>
      </c>
      <c r="D498" s="8">
        <f>EXP(SUMPRODUCT(LN($F498:$S498),AlturaTRI!$C$24:$P$24)+SUMPRODUCT(LN(1-$F498:$S498),1-AlturaTRI!$C$24:$P$24))</f>
        <v>1.9960353796057376E-6</v>
      </c>
      <c r="E498">
        <f t="shared" si="50"/>
        <v>0.12326441857586873</v>
      </c>
      <c r="F498" s="4">
        <f t="shared" si="53"/>
        <v>0.41464095796552602</v>
      </c>
      <c r="G498" s="4">
        <f t="shared" si="54"/>
        <v>0.39504899882296451</v>
      </c>
      <c r="H498" s="4">
        <f t="shared" si="54"/>
        <v>0.36214306552043612</v>
      </c>
      <c r="I498" s="4">
        <f t="shared" si="54"/>
        <v>0.4044703117027259</v>
      </c>
      <c r="J498" s="4">
        <f t="shared" si="54"/>
        <v>0.36840771972916714</v>
      </c>
      <c r="K498" s="4">
        <f t="shared" si="54"/>
        <v>0.3719208934816941</v>
      </c>
      <c r="L498" s="4">
        <f t="shared" si="54"/>
        <v>0.95960140498132673</v>
      </c>
      <c r="M498" s="4">
        <f t="shared" si="54"/>
        <v>0.12793502287985692</v>
      </c>
      <c r="N498" s="4">
        <f t="shared" si="54"/>
        <v>0.86714440126523484</v>
      </c>
      <c r="O498" s="4">
        <f t="shared" si="54"/>
        <v>0.90404250697022259</v>
      </c>
      <c r="P498" s="4">
        <f t="shared" si="54"/>
        <v>0.62473342627539186</v>
      </c>
      <c r="Q498" s="4">
        <f t="shared" si="54"/>
        <v>0.78280318229777635</v>
      </c>
      <c r="R498" s="4">
        <f t="shared" si="54"/>
        <v>0.50655431708809517</v>
      </c>
      <c r="S498" s="4">
        <f t="shared" si="54"/>
        <v>0.6827294743413963</v>
      </c>
    </row>
    <row r="499" spans="1:19" x14ac:dyDescent="0.2">
      <c r="A499">
        <v>491</v>
      </c>
      <c r="B499">
        <f t="shared" si="51"/>
        <v>0.89999999999995961</v>
      </c>
      <c r="C499">
        <f t="shared" si="49"/>
        <v>175.19999999999968</v>
      </c>
      <c r="D499" s="8">
        <f>EXP(SUMPRODUCT(LN($F499:$S499),AlturaTRI!$C$24:$P$24)+SUMPRODUCT(LN(1-$F499:$S499),1-AlturaTRI!$C$24:$P$24))</f>
        <v>1.7534051596989695E-6</v>
      </c>
      <c r="E499">
        <f t="shared" si="50"/>
        <v>0.12216612422815454</v>
      </c>
      <c r="F499" s="4">
        <f t="shared" si="53"/>
        <v>0.41577930241980532</v>
      </c>
      <c r="G499" s="4">
        <f t="shared" si="54"/>
        <v>0.39769155588961547</v>
      </c>
      <c r="H499" s="4">
        <f t="shared" si="54"/>
        <v>0.36529342396808645</v>
      </c>
      <c r="I499" s="4">
        <f t="shared" si="54"/>
        <v>0.40660586386620745</v>
      </c>
      <c r="J499" s="4">
        <f t="shared" si="54"/>
        <v>0.37293274585540376</v>
      </c>
      <c r="K499" s="4">
        <f t="shared" si="54"/>
        <v>0.37573868384453646</v>
      </c>
      <c r="L499" s="4">
        <f t="shared" si="54"/>
        <v>0.960789489197586</v>
      </c>
      <c r="M499" s="4">
        <f t="shared" si="54"/>
        <v>0.12908348749357199</v>
      </c>
      <c r="N499" s="4">
        <f t="shared" si="54"/>
        <v>0.8683969580253188</v>
      </c>
      <c r="O499" s="4">
        <f t="shared" si="54"/>
        <v>0.90632508923956645</v>
      </c>
      <c r="P499" s="4">
        <f t="shared" si="54"/>
        <v>0.62733974786006219</v>
      </c>
      <c r="Q499" s="4">
        <f t="shared" si="54"/>
        <v>0.78628155411498712</v>
      </c>
      <c r="R499" s="4">
        <f t="shared" si="54"/>
        <v>0.51052808621676893</v>
      </c>
      <c r="S499" s="4">
        <f t="shared" si="54"/>
        <v>0.68790548845309929</v>
      </c>
    </row>
    <row r="500" spans="1:19" x14ac:dyDescent="0.2">
      <c r="A500">
        <v>492</v>
      </c>
      <c r="B500">
        <f t="shared" si="51"/>
        <v>0.90999999999995962</v>
      </c>
      <c r="C500">
        <f t="shared" si="49"/>
        <v>175.27999999999969</v>
      </c>
      <c r="D500" s="8">
        <f>EXP(SUMPRODUCT(LN($F500:$S500),AlturaTRI!$C$24:$P$24)+SUMPRODUCT(LN(1-$F500:$S500),1-AlturaTRI!$C$24:$P$24))</f>
        <v>1.5392584377121958E-6</v>
      </c>
      <c r="E500">
        <f t="shared" si="50"/>
        <v>0.121065508601521</v>
      </c>
      <c r="F500" s="4">
        <f t="shared" si="53"/>
        <v>0.41691854616327473</v>
      </c>
      <c r="G500" s="4">
        <f t="shared" si="54"/>
        <v>0.40034009165087325</v>
      </c>
      <c r="H500" s="4">
        <f t="shared" si="54"/>
        <v>0.36845535729901502</v>
      </c>
      <c r="I500" s="4">
        <f t="shared" si="54"/>
        <v>0.40874495251357912</v>
      </c>
      <c r="J500" s="4">
        <f t="shared" si="54"/>
        <v>0.3774801335403184</v>
      </c>
      <c r="K500" s="4">
        <f t="shared" si="54"/>
        <v>0.37957198014666094</v>
      </c>
      <c r="L500" s="4">
        <f t="shared" si="54"/>
        <v>0.96194401865957413</v>
      </c>
      <c r="M500" s="4">
        <f t="shared" si="54"/>
        <v>0.13024072207449455</v>
      </c>
      <c r="N500" s="4">
        <f t="shared" si="54"/>
        <v>0.8696394810264888</v>
      </c>
      <c r="O500" s="4">
        <f t="shared" si="54"/>
        <v>0.90855886669210739</v>
      </c>
      <c r="P500" s="4">
        <f t="shared" si="54"/>
        <v>0.62993869035530181</v>
      </c>
      <c r="Q500" s="4">
        <f t="shared" si="54"/>
        <v>0.78971918429990773</v>
      </c>
      <c r="R500" s="4">
        <f t="shared" si="54"/>
        <v>0.51450052522220302</v>
      </c>
      <c r="S500" s="4">
        <f t="shared" si="54"/>
        <v>0.69303502661518979</v>
      </c>
    </row>
    <row r="501" spans="1:19" x14ac:dyDescent="0.2">
      <c r="A501">
        <v>493</v>
      </c>
      <c r="B501">
        <f t="shared" si="51"/>
        <v>0.91999999999995963</v>
      </c>
      <c r="C501">
        <f t="shared" si="49"/>
        <v>175.35999999999967</v>
      </c>
      <c r="D501" s="8">
        <f>EXP(SUMPRODUCT(LN($F501:$S501),AlturaTRI!$C$24:$P$24)+SUMPRODUCT(LN(1-$F501:$S501),1-AlturaTRI!$C$24:$P$24))</f>
        <v>1.350384773643608E-6</v>
      </c>
      <c r="E501">
        <f t="shared" si="50"/>
        <v>0.11996281172937472</v>
      </c>
      <c r="F501" s="4">
        <f t="shared" si="53"/>
        <v>0.4180586777274346</v>
      </c>
      <c r="G501" s="4">
        <f t="shared" si="54"/>
        <v>0.40299446433725022</v>
      </c>
      <c r="H501" s="4">
        <f t="shared" si="54"/>
        <v>0.3716286348593319</v>
      </c>
      <c r="I501" s="4">
        <f t="shared" si="54"/>
        <v>0.41088750230227616</v>
      </c>
      <c r="J501" s="4">
        <f t="shared" si="54"/>
        <v>0.38204918715998026</v>
      </c>
      <c r="K501" s="4">
        <f t="shared" si="54"/>
        <v>0.3834203641398265</v>
      </c>
      <c r="L501" s="4">
        <f t="shared" si="54"/>
        <v>0.96306586050351273</v>
      </c>
      <c r="M501" s="4">
        <f t="shared" si="54"/>
        <v>0.13140676591673189</v>
      </c>
      <c r="N501" s="4">
        <f t="shared" si="54"/>
        <v>0.87087201720970986</v>
      </c>
      <c r="O501" s="4">
        <f t="shared" si="54"/>
        <v>0.91074462309735027</v>
      </c>
      <c r="P501" s="4">
        <f t="shared" si="54"/>
        <v>0.63253012469267433</v>
      </c>
      <c r="Q501" s="4">
        <f t="shared" si="54"/>
        <v>0.79311606942845758</v>
      </c>
      <c r="R501" s="4">
        <f t="shared" si="54"/>
        <v>0.51847113295349434</v>
      </c>
      <c r="S501" s="4">
        <f t="shared" si="54"/>
        <v>0.69811725460635921</v>
      </c>
    </row>
    <row r="502" spans="1:19" x14ac:dyDescent="0.2">
      <c r="A502">
        <v>494</v>
      </c>
      <c r="B502">
        <f t="shared" si="51"/>
        <v>0.92999999999995964</v>
      </c>
      <c r="C502">
        <f t="shared" si="49"/>
        <v>175.43999999999969</v>
      </c>
      <c r="D502" s="8">
        <f>EXP(SUMPRODUCT(LN($F502:$S502),AlturaTRI!$C$24:$P$24)+SUMPRODUCT(LN(1-$F502:$S502),1-AlturaTRI!$C$24:$P$24))</f>
        <v>1.1839183739707498E-6</v>
      </c>
      <c r="E502">
        <f t="shared" si="50"/>
        <v>0.11885827209228608</v>
      </c>
      <c r="F502" s="4">
        <f t="shared" si="53"/>
        <v>0.41919968560637499</v>
      </c>
      <c r="G502" s="4">
        <f t="shared" si="54"/>
        <v>0.4056545308401624</v>
      </c>
      <c r="H502" s="4">
        <f t="shared" si="54"/>
        <v>0.37481302222762036</v>
      </c>
      <c r="I502" s="4">
        <f t="shared" si="54"/>
        <v>0.4130334373736953</v>
      </c>
      <c r="J502" s="4">
        <f t="shared" si="54"/>
        <v>0.38663919625644466</v>
      </c>
      <c r="K502" s="4">
        <f t="shared" si="54"/>
        <v>0.38728341024825486</v>
      </c>
      <c r="L502" s="4">
        <f t="shared" si="54"/>
        <v>0.96415586415709809</v>
      </c>
      <c r="M502" s="4">
        <f t="shared" si="54"/>
        <v>0.13258165798149171</v>
      </c>
      <c r="N502" s="4">
        <f t="shared" si="54"/>
        <v>0.87209461394486709</v>
      </c>
      <c r="O502" s="4">
        <f t="shared" si="54"/>
        <v>0.91288314212739929</v>
      </c>
      <c r="P502" s="4">
        <f t="shared" si="54"/>
        <v>0.63511392347618989</v>
      </c>
      <c r="Q502" s="4">
        <f t="shared" si="54"/>
        <v>0.79647222320478084</v>
      </c>
      <c r="R502" s="4">
        <f t="shared" si="54"/>
        <v>0.5224394091843505</v>
      </c>
      <c r="S502" s="4">
        <f t="shared" si="54"/>
        <v>0.70315138051807369</v>
      </c>
    </row>
    <row r="503" spans="1:19" x14ac:dyDescent="0.2">
      <c r="A503">
        <v>495</v>
      </c>
      <c r="B503">
        <f t="shared" si="51"/>
        <v>0.93999999999995965</v>
      </c>
      <c r="C503">
        <f t="shared" si="49"/>
        <v>175.51999999999967</v>
      </c>
      <c r="D503" s="8">
        <f>EXP(SUMPRODUCT(LN($F503:$S503),AlturaTRI!$C$24:$P$24)+SUMPRODUCT(LN(1-$F503:$S503),1-AlturaTRI!$C$24:$P$24))</f>
        <v>1.037303259467691E-6</v>
      </c>
      <c r="E503">
        <f t="shared" si="50"/>
        <v>0.11775212653718244</v>
      </c>
      <c r="F503" s="4">
        <f t="shared" si="53"/>
        <v>0.42034155825721664</v>
      </c>
      <c r="G503" s="4">
        <f t="shared" si="54"/>
        <v>0.40832014674041078</v>
      </c>
      <c r="H503" s="4">
        <f t="shared" si="54"/>
        <v>0.3780082812724182</v>
      </c>
      <c r="I503" s="4">
        <f t="shared" si="54"/>
        <v>0.41518268136327235</v>
      </c>
      <c r="J503" s="4">
        <f t="shared" si="54"/>
        <v>0.39124943592026445</v>
      </c>
      <c r="K503" s="4">
        <f t="shared" si="54"/>
        <v>0.39116068573264179</v>
      </c>
      <c r="L503" s="4">
        <f t="shared" ref="G503:S522" si="55">1/(1+EXP(-L$2*($B503-L$3)))</f>
        <v>0.96521486141638102</v>
      </c>
      <c r="M503" s="4">
        <f t="shared" si="55"/>
        <v>0.13376543688599643</v>
      </c>
      <c r="N503" s="4">
        <f t="shared" si="55"/>
        <v>0.87330731901575975</v>
      </c>
      <c r="O503" s="4">
        <f t="shared" si="55"/>
        <v>0.91497520664047338</v>
      </c>
      <c r="P503" s="4">
        <f t="shared" si="55"/>
        <v>0.63768996100295983</v>
      </c>
      <c r="Q503" s="4">
        <f t="shared" si="55"/>
        <v>0.7997876760458229</v>
      </c>
      <c r="R503" s="4">
        <f t="shared" si="55"/>
        <v>0.52640485486472921</v>
      </c>
      <c r="S503" s="4">
        <f t="shared" si="55"/>
        <v>0.70813665480219257</v>
      </c>
    </row>
    <row r="504" spans="1:19" x14ac:dyDescent="0.2">
      <c r="A504">
        <v>496</v>
      </c>
      <c r="B504">
        <f t="shared" si="51"/>
        <v>0.94999999999995965</v>
      </c>
      <c r="C504">
        <f t="shared" si="49"/>
        <v>175.59999999999968</v>
      </c>
      <c r="D504" s="8">
        <f>EXP(SUMPRODUCT(LN($F504:$S504),AlturaTRI!$C$24:$P$24)+SUMPRODUCT(LN(1-$F504:$S504),1-AlturaTRI!$C$24:$P$24))</f>
        <v>9.0826168758692214E-7</v>
      </c>
      <c r="E504">
        <f t="shared" si="50"/>
        <v>0.11664461019809419</v>
      </c>
      <c r="F504" s="4">
        <f t="shared" si="53"/>
        <v>0.42148428410055594</v>
      </c>
      <c r="G504" s="4">
        <f t="shared" si="55"/>
        <v>0.41099116633728983</v>
      </c>
      <c r="H504" s="4">
        <f t="shared" si="55"/>
        <v>0.38121417021222487</v>
      </c>
      <c r="I504" s="4">
        <f t="shared" si="55"/>
        <v>0.41733515741071892</v>
      </c>
      <c r="J504" s="4">
        <f t="shared" si="55"/>
        <v>0.39587916719346589</v>
      </c>
      <c r="K504" s="4">
        <f t="shared" si="55"/>
        <v>0.39505175086136191</v>
      </c>
      <c r="L504" s="4">
        <f t="shared" si="55"/>
        <v>0.96624366654284521</v>
      </c>
      <c r="M504" s="4">
        <f t="shared" si="55"/>
        <v>0.13495814089228536</v>
      </c>
      <c r="N504" s="4">
        <f t="shared" si="55"/>
        <v>0.8745101806052632</v>
      </c>
      <c r="O504" s="4">
        <f t="shared" si="55"/>
        <v>0.91702159799983107</v>
      </c>
      <c r="P504" s="4">
        <f t="shared" si="55"/>
        <v>0.64025811328308913</v>
      </c>
      <c r="Q504" s="4">
        <f t="shared" si="55"/>
        <v>0.80306247465971115</v>
      </c>
      <c r="R504" s="4">
        <f t="shared" si="55"/>
        <v>0.53036697237121688</v>
      </c>
      <c r="S504" s="4">
        <f t="shared" si="55"/>
        <v>0.71307237024926828</v>
      </c>
    </row>
    <row r="505" spans="1:19" x14ac:dyDescent="0.2">
      <c r="A505">
        <v>497</v>
      </c>
      <c r="B505">
        <f t="shared" si="51"/>
        <v>0.95999999999995966</v>
      </c>
      <c r="C505">
        <f t="shared" si="49"/>
        <v>175.67999999999967</v>
      </c>
      <c r="D505" s="8">
        <f>EXP(SUMPRODUCT(LN($F505:$S505),AlturaTRI!$C$24:$P$24)+SUMPRODUCT(LN(1-$F505:$S505),1-AlturaTRI!$C$24:$P$24))</f>
        <v>7.9476555714061551E-7</v>
      </c>
      <c r="E505">
        <f t="shared" si="50"/>
        <v>0.11553595641848693</v>
      </c>
      <c r="F505" s="4">
        <f t="shared" si="53"/>
        <v>0.42262785152091231</v>
      </c>
      <c r="G505" s="4">
        <f t="shared" si="55"/>
        <v>0.41366744267831218</v>
      </c>
      <c r="H505" s="4">
        <f t="shared" si="55"/>
        <v>0.38443044367801193</v>
      </c>
      <c r="I505" s="4">
        <f t="shared" si="55"/>
        <v>0.4194907881704133</v>
      </c>
      <c r="J505" s="4">
        <f t="shared" si="55"/>
        <v>0.40052763749261344</v>
      </c>
      <c r="K505" s="4">
        <f t="shared" si="55"/>
        <v>0.39895615908875215</v>
      </c>
      <c r="L505" s="4">
        <f t="shared" si="55"/>
        <v>0.96724307637913953</v>
      </c>
      <c r="M505" s="4">
        <f t="shared" si="55"/>
        <v>0.13615980789590376</v>
      </c>
      <c r="N505" s="4">
        <f t="shared" si="55"/>
        <v>0.87570324728066207</v>
      </c>
      <c r="O505" s="4">
        <f t="shared" si="55"/>
        <v>0.91902309542742833</v>
      </c>
      <c r="P505" s="4">
        <f t="shared" si="55"/>
        <v>0.64281825805880177</v>
      </c>
      <c r="Q505" s="4">
        <f t="shared" si="55"/>
        <v>0.80629668161877655</v>
      </c>
      <c r="R505" s="4">
        <f t="shared" si="55"/>
        <v>0.53432526575588135</v>
      </c>
      <c r="S505" s="4">
        <f t="shared" si="55"/>
        <v>0.71795786189942468</v>
      </c>
    </row>
    <row r="506" spans="1:19" x14ac:dyDescent="0.2">
      <c r="A506">
        <v>498</v>
      </c>
      <c r="B506">
        <f t="shared" si="51"/>
        <v>0.96999999999995967</v>
      </c>
      <c r="C506">
        <f t="shared" si="49"/>
        <v>175.75999999999968</v>
      </c>
      <c r="D506" s="8">
        <f>EXP(SUMPRODUCT(LN($F506:$S506),AlturaTRI!$C$24:$P$24)+SUMPRODUCT(LN(1-$F506:$S506),1-AlturaTRI!$C$24:$P$24))</f>
        <v>6.9501054205112186E-7</v>
      </c>
      <c r="E506">
        <f t="shared" si="50"/>
        <v>0.11442639667521129</v>
      </c>
      <c r="F506" s="4">
        <f t="shared" si="53"/>
        <v>0.42377224886718001</v>
      </c>
      <c r="G506" s="4">
        <f t="shared" si="55"/>
        <v>0.41634882758953734</v>
      </c>
      <c r="H506" s="4">
        <f t="shared" si="55"/>
        <v>0.38765685277821238</v>
      </c>
      <c r="I506" s="4">
        <f t="shared" si="55"/>
        <v>0.42164949582194422</v>
      </c>
      <c r="J506" s="4">
        <f t="shared" si="55"/>
        <v>0.40519408105154575</v>
      </c>
      <c r="K506" s="4">
        <f t="shared" si="55"/>
        <v>0.40287345724034884</v>
      </c>
      <c r="L506" s="4">
        <f t="shared" si="55"/>
        <v>0.96821387048199359</v>
      </c>
      <c r="M506" s="4">
        <f t="shared" si="55"/>
        <v>0.13737047541448241</v>
      </c>
      <c r="N506" s="4">
        <f t="shared" si="55"/>
        <v>0.87688656797915476</v>
      </c>
      <c r="O506" s="4">
        <f t="shared" si="55"/>
        <v>0.92098047539159789</v>
      </c>
      <c r="P506" s="4">
        <f t="shared" si="55"/>
        <v>0.64537027482279696</v>
      </c>
      <c r="Q506" s="4">
        <f t="shared" si="55"/>
        <v>0.80949037492802789</v>
      </c>
      <c r="R506" s="4">
        <f t="shared" si="55"/>
        <v>0.53827924099333502</v>
      </c>
      <c r="S506" s="4">
        <f t="shared" si="55"/>
        <v>0.72279250688785346</v>
      </c>
    </row>
    <row r="507" spans="1:19" x14ac:dyDescent="0.2">
      <c r="A507">
        <v>499</v>
      </c>
      <c r="B507">
        <f t="shared" si="51"/>
        <v>0.97999999999995968</v>
      </c>
      <c r="C507">
        <f t="shared" si="49"/>
        <v>175.83999999999969</v>
      </c>
      <c r="D507" s="8">
        <f>EXP(SUMPRODUCT(LN($F507:$S507),AlturaTRI!$C$24:$P$24)+SUMPRODUCT(LN(1-$F507:$S507),1-AlturaTRI!$C$24:$P$24))</f>
        <v>6.0739271908560036E-7</v>
      </c>
      <c r="E507">
        <f t="shared" si="50"/>
        <v>0.11331616050410043</v>
      </c>
      <c r="F507" s="4">
        <f t="shared" si="53"/>
        <v>0.42491746445308121</v>
      </c>
      <c r="G507" s="4">
        <f t="shared" si="55"/>
        <v>0.41903517170649246</v>
      </c>
      <c r="H507" s="4">
        <f t="shared" si="55"/>
        <v>0.39089314516616336</v>
      </c>
      <c r="I507" s="4">
        <f t="shared" si="55"/>
        <v>0.42381120208080408</v>
      </c>
      <c r="J507" s="4">
        <f t="shared" si="55"/>
        <v>0.40987771938331408</v>
      </c>
      <c r="K507" s="4">
        <f t="shared" si="55"/>
        <v>0.40680318570494167</v>
      </c>
      <c r="L507" s="4">
        <f t="shared" si="55"/>
        <v>0.96915681127090747</v>
      </c>
      <c r="M507" s="4">
        <f t="shared" si="55"/>
        <v>0.13859018057620773</v>
      </c>
      <c r="N507" s="4">
        <f t="shared" si="55"/>
        <v>0.87806019199353269</v>
      </c>
      <c r="O507" s="4">
        <f t="shared" si="55"/>
        <v>0.92289451102799003</v>
      </c>
      <c r="P507" s="4">
        <f t="shared" si="55"/>
        <v>0.64791404483583359</v>
      </c>
      <c r="Q507" s="4">
        <f t="shared" si="55"/>
        <v>0.81264364758986718</v>
      </c>
      <c r="R507" s="4">
        <f t="shared" si="55"/>
        <v>0.54222840622574942</v>
      </c>
      <c r="S507" s="4">
        <f t="shared" si="55"/>
        <v>0.72757572422709949</v>
      </c>
    </row>
    <row r="508" spans="1:19" x14ac:dyDescent="0.2">
      <c r="A508">
        <v>500</v>
      </c>
      <c r="B508">
        <f t="shared" si="51"/>
        <v>0.98999999999995969</v>
      </c>
      <c r="C508">
        <f t="shared" si="49"/>
        <v>175.91999999999967</v>
      </c>
      <c r="D508" s="8">
        <f>EXP(SUMPRODUCT(LN($F508:$S508),AlturaTRI!$C$24:$P$24)+SUMPRODUCT(LN(1-$F508:$S508),1-AlturaTRI!$C$24:$P$24))</f>
        <v>5.3048747173030452E-7</v>
      </c>
      <c r="E508">
        <f t="shared" si="50"/>
        <v>0.11220547542724431</v>
      </c>
      <c r="F508" s="4">
        <f t="shared" si="53"/>
        <v>0.42606348655762449</v>
      </c>
      <c r="G508" s="4">
        <f t="shared" si="55"/>
        <v>0.4217263245056731</v>
      </c>
      <c r="H508" s="4">
        <f t="shared" si="55"/>
        <v>0.39413906510996954</v>
      </c>
      <c r="I508" s="4">
        <f t="shared" si="55"/>
        <v>0.42597582820922814</v>
      </c>
      <c r="J508" s="4">
        <f t="shared" si="55"/>
        <v>0.41457776176080968</v>
      </c>
      <c r="K508" s="4">
        <f t="shared" si="55"/>
        <v>0.41074487863329356</v>
      </c>
      <c r="L508" s="4">
        <f t="shared" si="55"/>
        <v>0.97007264419128048</v>
      </c>
      <c r="M508" s="4">
        <f t="shared" si="55"/>
        <v>0.1398189601081854</v>
      </c>
      <c r="N508" s="4">
        <f t="shared" si="55"/>
        <v>0.87922416895803301</v>
      </c>
      <c r="O508" s="4">
        <f t="shared" si="55"/>
        <v>0.92476597159299101</v>
      </c>
      <c r="P508" s="4">
        <f t="shared" si="55"/>
        <v>0.65044945114353991</v>
      </c>
      <c r="Q508" s="4">
        <f t="shared" si="55"/>
        <v>0.81575660716582021</v>
      </c>
      <c r="R508" s="4">
        <f t="shared" si="55"/>
        <v>0.54617227200556162</v>
      </c>
      <c r="S508" s="4">
        <f t="shared" si="55"/>
        <v>0.73230697452842375</v>
      </c>
    </row>
    <row r="509" spans="1:19" x14ac:dyDescent="0.2">
      <c r="A509">
        <v>501</v>
      </c>
      <c r="B509">
        <f t="shared" si="51"/>
        <v>0.9999999999999597</v>
      </c>
      <c r="C509">
        <f t="shared" si="49"/>
        <v>175.99999999999969</v>
      </c>
      <c r="D509" s="8">
        <f>EXP(SUMPRODUCT(LN($F509:$S509),AlturaTRI!$C$24:$P$24)+SUMPRODUCT(LN(1-$F509:$S509),1-AlturaTRI!$C$24:$P$24))</f>
        <v>4.6303046869281857E-7</v>
      </c>
      <c r="E509">
        <f t="shared" si="50"/>
        <v>0.11109456688196784</v>
      </c>
      <c r="F509" s="4">
        <f t="shared" si="53"/>
        <v>0.4272103034255646</v>
      </c>
      <c r="G509" s="4">
        <f t="shared" si="55"/>
        <v>0.42442213433661002</v>
      </c>
      <c r="H509" s="4">
        <f t="shared" si="55"/>
        <v>0.39739435356475777</v>
      </c>
      <c r="I509" s="4">
        <f t="shared" si="55"/>
        <v>0.42814329502717818</v>
      </c>
      <c r="J509" s="4">
        <f t="shared" si="55"/>
        <v>0.41929340571551993</v>
      </c>
      <c r="K509" s="4">
        <f t="shared" si="55"/>
        <v>0.41469806414336802</v>
      </c>
      <c r="L509" s="4">
        <f t="shared" si="55"/>
        <v>0.97096209789070898</v>
      </c>
      <c r="M509" s="4">
        <f t="shared" si="55"/>
        <v>0.1410568503246977</v>
      </c>
      <c r="N509" s="4">
        <f t="shared" si="55"/>
        <v>0.88037854883436961</v>
      </c>
      <c r="O509" s="4">
        <f t="shared" si="55"/>
        <v>0.92659562194879397</v>
      </c>
      <c r="P509" s="4">
        <f t="shared" si="55"/>
        <v>0.65297637859244706</v>
      </c>
      <c r="Q509" s="4">
        <f t="shared" si="55"/>
        <v>0.8188293753360204</v>
      </c>
      <c r="R509" s="4">
        <f t="shared" si="55"/>
        <v>0.55011035153562549</v>
      </c>
      <c r="S509" s="4">
        <f t="shared" si="55"/>
        <v>0.73698575966463653</v>
      </c>
    </row>
    <row r="510" spans="1:19" x14ac:dyDescent="0.2">
      <c r="A510">
        <v>502</v>
      </c>
      <c r="B510">
        <f t="shared" si="51"/>
        <v>1.0099999999999596</v>
      </c>
      <c r="C510">
        <f t="shared" si="49"/>
        <v>176.07999999999967</v>
      </c>
      <c r="D510" s="8">
        <f>EXP(SUMPRODUCT(LN($F510:$S510),AlturaTRI!$C$24:$P$24)+SUMPRODUCT(LN(1-$F510:$S510),1-AlturaTRI!$C$24:$P$24))</f>
        <v>4.0390053094798093E-7</v>
      </c>
      <c r="E510">
        <f t="shared" si="50"/>
        <v>0.10998365815153871</v>
      </c>
      <c r="F510" s="4">
        <f t="shared" si="53"/>
        <v>0.42835790326786555</v>
      </c>
      <c r="G510" s="4">
        <f t="shared" si="55"/>
        <v>0.42712244845448955</v>
      </c>
      <c r="H510" s="4">
        <f t="shared" si="55"/>
        <v>0.4006587482472842</v>
      </c>
      <c r="I510" s="4">
        <f t="shared" si="55"/>
        <v>0.43031352292346609</v>
      </c>
      <c r="J510" s="4">
        <f t="shared" si="55"/>
        <v>0.42402383755380962</v>
      </c>
      <c r="K510" s="4">
        <f t="shared" si="55"/>
        <v>0.41866226453188976</v>
      </c>
      <c r="L510" s="4">
        <f t="shared" si="55"/>
        <v>0.97182588440724305</v>
      </c>
      <c r="M510" s="4">
        <f t="shared" si="55"/>
        <v>0.14230388711535827</v>
      </c>
      <c r="N510" s="4">
        <f t="shared" si="55"/>
        <v>0.88152338189794022</v>
      </c>
      <c r="O510" s="4">
        <f t="shared" si="55"/>
        <v>0.92838422207928861</v>
      </c>
      <c r="P510" s="4">
        <f t="shared" si="55"/>
        <v>0.65549471384524816</v>
      </c>
      <c r="Q510" s="4">
        <f t="shared" si="55"/>
        <v>0.82186208745716871</v>
      </c>
      <c r="R510" s="4">
        <f t="shared" si="55"/>
        <v>0.55404216090655445</v>
      </c>
      <c r="S510" s="4">
        <f t="shared" si="55"/>
        <v>0.7416116223768846</v>
      </c>
    </row>
    <row r="511" spans="1:19" x14ac:dyDescent="0.2">
      <c r="A511">
        <v>503</v>
      </c>
      <c r="B511">
        <f t="shared" si="51"/>
        <v>1.0199999999999596</v>
      </c>
      <c r="C511">
        <f t="shared" si="49"/>
        <v>176.15999999999968</v>
      </c>
      <c r="D511" s="8">
        <f>EXP(SUMPRODUCT(LN($F511:$S511),AlturaTRI!$C$24:$P$24)+SUMPRODUCT(LN(1-$F511:$S511),1-AlturaTRI!$C$24:$P$24))</f>
        <v>3.5210421577686116E-7</v>
      </c>
      <c r="E511">
        <f t="shared" si="50"/>
        <v>0.10887297029762946</v>
      </c>
      <c r="F511" s="4">
        <f t="shared" si="53"/>
        <v>0.42950627426216825</v>
      </c>
      <c r="G511" s="4">
        <f t="shared" si="55"/>
        <v>0.42982711305331217</v>
      </c>
      <c r="H511" s="4">
        <f t="shared" si="55"/>
        <v>0.40393198371285882</v>
      </c>
      <c r="I511" s="4">
        <f t="shared" si="55"/>
        <v>0.43248643186701485</v>
      </c>
      <c r="J511" s="4">
        <f t="shared" si="55"/>
        <v>0.42876823289007632</v>
      </c>
      <c r="K511" s="4">
        <f t="shared" si="55"/>
        <v>0.42263699649205744</v>
      </c>
      <c r="L511" s="4">
        <f t="shared" si="55"/>
        <v>0.97266469936846445</v>
      </c>
      <c r="M511" s="4">
        <f t="shared" si="55"/>
        <v>0.14356010593316446</v>
      </c>
      <c r="N511" s="4">
        <f t="shared" si="55"/>
        <v>0.88265871872421386</v>
      </c>
      <c r="O511" s="4">
        <f t="shared" si="55"/>
        <v>0.93013252663589863</v>
      </c>
      <c r="P511" s="4">
        <f t="shared" si="55"/>
        <v>0.65800434539527608</v>
      </c>
      <c r="Q511" s="4">
        <f t="shared" si="55"/>
        <v>0.82485489211966345</v>
      </c>
      <c r="R511" s="4">
        <f t="shared" si="55"/>
        <v>0.55796721933101856</v>
      </c>
      <c r="S511" s="4">
        <f t="shared" si="55"/>
        <v>0.74618414582795711</v>
      </c>
    </row>
    <row r="512" spans="1:19" x14ac:dyDescent="0.2">
      <c r="A512">
        <v>504</v>
      </c>
      <c r="B512">
        <f t="shared" si="51"/>
        <v>1.0299999999999596</v>
      </c>
      <c r="C512">
        <f t="shared" si="49"/>
        <v>176.23999999999967</v>
      </c>
      <c r="D512" s="8">
        <f>EXP(SUMPRODUCT(LN($F512:$S512),AlturaTRI!$C$24:$P$24)+SUMPRODUCT(LN(1-$F512:$S512),1-AlturaTRI!$C$24:$P$24))</f>
        <v>3.0676195990382835E-7</v>
      </c>
      <c r="E512">
        <f t="shared" si="50"/>
        <v>0.10776272209455688</v>
      </c>
      <c r="F512" s="4">
        <f t="shared" si="53"/>
        <v>0.43065540455325879</v>
      </c>
      <c r="G512" s="4">
        <f t="shared" si="55"/>
        <v>0.43253597329957572</v>
      </c>
      <c r="H512" s="4">
        <f t="shared" si="55"/>
        <v>0.40721379143454312</v>
      </c>
      <c r="I512" s="4">
        <f t="shared" si="55"/>
        <v>0.43466194141825404</v>
      </c>
      <c r="J512" s="4">
        <f t="shared" si="55"/>
        <v>0.43352575719608966</v>
      </c>
      <c r="K512" s="4">
        <f t="shared" si="55"/>
        <v>0.42662177133721235</v>
      </c>
      <c r="L512" s="4">
        <f t="shared" si="55"/>
        <v>0.97347922220029748</v>
      </c>
      <c r="M512" s="4">
        <f t="shared" si="55"/>
        <v>0.14482554178245058</v>
      </c>
      <c r="N512" s="4">
        <f t="shared" si="55"/>
        <v>0.88378461017529608</v>
      </c>
      <c r="O512" s="4">
        <f t="shared" si="55"/>
        <v>0.93184128451249537</v>
      </c>
      <c r="P512" s="4">
        <f t="shared" si="55"/>
        <v>0.66050516358020883</v>
      </c>
      <c r="Q512" s="4">
        <f t="shared" si="55"/>
        <v>0.82780795070456747</v>
      </c>
      <c r="R512" s="4">
        <f t="shared" si="55"/>
        <v>0.56188504937475559</v>
      </c>
      <c r="S512" s="4">
        <f t="shared" si="55"/>
        <v>0.75070295310473911</v>
      </c>
    </row>
    <row r="513" spans="1:19" x14ac:dyDescent="0.2">
      <c r="A513">
        <v>505</v>
      </c>
      <c r="B513">
        <f t="shared" si="51"/>
        <v>1.0399999999999596</v>
      </c>
      <c r="C513">
        <f t="shared" si="49"/>
        <v>176.31999999999968</v>
      </c>
      <c r="D513" s="8">
        <f>EXP(SUMPRODUCT(LN($F513:$S513),AlturaTRI!$C$24:$P$24)+SUMPRODUCT(LN(1-$F513:$S513),1-AlturaTRI!$C$24:$P$24))</f>
        <v>2.670956366361669E-7</v>
      </c>
      <c r="E513">
        <f t="shared" si="50"/>
        <v>0.10665312996531962</v>
      </c>
      <c r="F513" s="4">
        <f t="shared" si="53"/>
        <v>0.43180528225354153</v>
      </c>
      <c r="G513" s="4">
        <f t="shared" si="55"/>
        <v>0.43524887336646861</v>
      </c>
      <c r="H513" s="4">
        <f t="shared" si="55"/>
        <v>0.41050389988458003</v>
      </c>
      <c r="I513" s="4">
        <f t="shared" si="55"/>
        <v>0.43683997074064573</v>
      </c>
      <c r="J513" s="4">
        <f t="shared" si="55"/>
        <v>0.43829556636578182</v>
      </c>
      <c r="K513" s="4">
        <f t="shared" si="55"/>
        <v>0.43061609523026012</v>
      </c>
      <c r="L513" s="4">
        <f t="shared" si="55"/>
        <v>0.97427011634453264</v>
      </c>
      <c r="M513" s="4">
        <f t="shared" si="55"/>
        <v>0.1461002292067434</v>
      </c>
      <c r="N513" s="4">
        <f t="shared" si="55"/>
        <v>0.88490110738667671</v>
      </c>
      <c r="O513" s="4">
        <f t="shared" si="55"/>
        <v>0.93351123844849115</v>
      </c>
      <c r="P513" s="4">
        <f t="shared" si="55"/>
        <v>0.66299706059499497</v>
      </c>
      <c r="Q513" s="4">
        <f t="shared" si="55"/>
        <v>0.83072143694105505</v>
      </c>
      <c r="R513" s="4">
        <f t="shared" si="55"/>
        <v>0.56579517718406536</v>
      </c>
      <c r="S513" s="4">
        <f t="shared" si="55"/>
        <v>0.75516770667249566</v>
      </c>
    </row>
    <row r="514" spans="1:19" x14ac:dyDescent="0.2">
      <c r="A514">
        <v>506</v>
      </c>
      <c r="B514">
        <f t="shared" si="51"/>
        <v>1.0499999999999596</v>
      </c>
      <c r="C514">
        <f t="shared" si="49"/>
        <v>176.39999999999966</v>
      </c>
      <c r="D514" s="8">
        <f>EXP(SUMPRODUCT(LN($F514:$S514),AlturaTRI!$C$24:$P$24)+SUMPRODUCT(LN(1-$F514:$S514),1-AlturaTRI!$C$24:$P$24))</f>
        <v>2.3241739387910024E-7</v>
      </c>
      <c r="E514">
        <f t="shared" si="50"/>
        <v>0.10554440791945492</v>
      </c>
      <c r="F514" s="4">
        <f t="shared" si="53"/>
        <v>0.43295589544351409</v>
      </c>
      <c r="G514" s="4">
        <f t="shared" si="55"/>
        <v>0.43796565646855712</v>
      </c>
      <c r="H514" s="4">
        <f t="shared" si="55"/>
        <v>0.41380203461800796</v>
      </c>
      <c r="I514" s="4">
        <f t="shared" si="55"/>
        <v>0.43902043861233797</v>
      </c>
      <c r="J514" s="4">
        <f t="shared" si="55"/>
        <v>0.4430768072947151</v>
      </c>
      <c r="K514" s="4">
        <f t="shared" si="55"/>
        <v>0.43461946941862917</v>
      </c>
      <c r="L514" s="4">
        <f t="shared" si="55"/>
        <v>0.97503802948409546</v>
      </c>
      <c r="M514" s="4">
        <f t="shared" si="55"/>
        <v>0.14738420227652255</v>
      </c>
      <c r="N514" s="4">
        <f t="shared" si="55"/>
        <v>0.8860082617541577</v>
      </c>
      <c r="O514" s="4">
        <f t="shared" si="55"/>
        <v>0.93514312465921823</v>
      </c>
      <c r="P514" s="4">
        <f t="shared" si="55"/>
        <v>0.665479930504005</v>
      </c>
      <c r="Q514" s="4">
        <f t="shared" si="55"/>
        <v>0.8335955364649521</v>
      </c>
      <c r="R514" s="4">
        <f t="shared" si="55"/>
        <v>0.56969713270956468</v>
      </c>
      <c r="S514" s="4">
        <f t="shared" si="55"/>
        <v>0.75957810778371293</v>
      </c>
    </row>
    <row r="515" spans="1:19" x14ac:dyDescent="0.2">
      <c r="A515">
        <v>507</v>
      </c>
      <c r="B515">
        <f t="shared" si="51"/>
        <v>1.0599999999999596</v>
      </c>
      <c r="C515">
        <f t="shared" si="49"/>
        <v>176.47999999999968</v>
      </c>
      <c r="D515" s="8">
        <f>EXP(SUMPRODUCT(LN($F515:$S515),AlturaTRI!$C$24:$P$24)+SUMPRODUCT(LN(1-$F515:$S515),1-AlturaTRI!$C$24:$P$24))</f>
        <v>2.0211965106528786E-7</v>
      </c>
      <c r="E515">
        <f t="shared" si="50"/>
        <v>0.10443676749273234</v>
      </c>
      <c r="F515" s="4">
        <f t="shared" si="53"/>
        <v>0.43410723217224567</v>
      </c>
      <c r="G515" s="4">
        <f t="shared" si="55"/>
        <v>0.44068616489695034</v>
      </c>
      <c r="H515" s="4">
        <f t="shared" si="55"/>
        <v>0.41710791835840988</v>
      </c>
      <c r="I515" s="4">
        <f t="shared" si="55"/>
        <v>0.44120326343794231</v>
      </c>
      <c r="J515" s="4">
        <f t="shared" si="55"/>
        <v>0.44786861847341669</v>
      </c>
      <c r="K515" s="4">
        <f t="shared" si="55"/>
        <v>0.43863139047454047</v>
      </c>
      <c r="L515" s="4">
        <f t="shared" si="55"/>
        <v>0.97578359377514989</v>
      </c>
      <c r="M515" s="4">
        <f t="shared" si="55"/>
        <v>0.14867749457688773</v>
      </c>
      <c r="N515" s="4">
        <f t="shared" si="55"/>
        <v>0.88710612492096319</v>
      </c>
      <c r="O515" s="4">
        <f t="shared" si="55"/>
        <v>0.9367376724926838</v>
      </c>
      <c r="P515" s="4">
        <f t="shared" si="55"/>
        <v>0.66795366925240929</v>
      </c>
      <c r="Q515" s="4">
        <f t="shared" si="55"/>
        <v>0.8364304463789588</v>
      </c>
      <c r="R515" s="4">
        <f t="shared" si="55"/>
        <v>0.57359044992598307</v>
      </c>
      <c r="S515" s="4">
        <f t="shared" si="55"/>
        <v>0.76393389584424853</v>
      </c>
    </row>
    <row r="516" spans="1:19" x14ac:dyDescent="0.2">
      <c r="A516">
        <v>508</v>
      </c>
      <c r="B516">
        <f t="shared" si="51"/>
        <v>1.0699999999999597</v>
      </c>
      <c r="C516">
        <f t="shared" si="49"/>
        <v>176.55999999999969</v>
      </c>
      <c r="D516" s="8">
        <f>EXP(SUMPRODUCT(LN($F516:$S516),AlturaTRI!$C$24:$P$24)+SUMPRODUCT(LN(1-$F516:$S516),1-AlturaTRI!$C$24:$P$24))</f>
        <v>1.7566614343278502E-7</v>
      </c>
      <c r="E516">
        <f t="shared" si="50"/>
        <v>0.10333041768870152</v>
      </c>
      <c r="F516" s="4">
        <f t="shared" si="53"/>
        <v>0.43525928045785789</v>
      </c>
      <c r="G516" s="4">
        <f t="shared" si="55"/>
        <v>0.44341024005492896</v>
      </c>
      <c r="H516" s="4">
        <f t="shared" si="55"/>
        <v>0.42042127108574634</v>
      </c>
      <c r="I516" s="4">
        <f t="shared" si="55"/>
        <v>0.44338836326043185</v>
      </c>
      <c r="J516" s="4">
        <f t="shared" si="55"/>
        <v>0.45267013059373273</v>
      </c>
      <c r="K516" s="4">
        <f t="shared" si="55"/>
        <v>0.44265135054035482</v>
      </c>
      <c r="L516" s="4">
        <f t="shared" si="55"/>
        <v>0.9765074260851776</v>
      </c>
      <c r="M516" s="4">
        <f t="shared" si="55"/>
        <v>0.1499801391951357</v>
      </c>
      <c r="N516" s="4">
        <f t="shared" si="55"/>
        <v>0.88819474876503335</v>
      </c>
      <c r="O516" s="4">
        <f t="shared" si="55"/>
        <v>0.93829560411179891</v>
      </c>
      <c r="P516" s="4">
        <f t="shared" si="55"/>
        <v>0.670418174676783</v>
      </c>
      <c r="Q516" s="4">
        <f t="shared" si="55"/>
        <v>0.83922637481511464</v>
      </c>
      <c r="R516" s="4">
        <f t="shared" si="55"/>
        <v>0.57747466704778727</v>
      </c>
      <c r="S516" s="4">
        <f t="shared" si="55"/>
        <v>0.76823484773956874</v>
      </c>
    </row>
    <row r="517" spans="1:19" x14ac:dyDescent="0.2">
      <c r="A517">
        <v>509</v>
      </c>
      <c r="B517">
        <f t="shared" si="51"/>
        <v>1.0799999999999597</v>
      </c>
      <c r="C517">
        <f t="shared" si="49"/>
        <v>176.63999999999967</v>
      </c>
      <c r="D517" s="8">
        <f>EXP(SUMPRODUCT(LN($F517:$S517),AlturaTRI!$C$24:$P$24)+SUMPRODUCT(LN(1-$F517:$S517),1-AlturaTRI!$C$24:$P$24))</f>
        <v>1.5258391174232811E-7</v>
      </c>
      <c r="E517">
        <f t="shared" si="50"/>
        <v>0.1022255649221103</v>
      </c>
      <c r="F517" s="4">
        <f t="shared" si="53"/>
        <v>0.43641202828800879</v>
      </c>
      <c r="G517" s="4">
        <f t="shared" si="55"/>
        <v>0.44613772249401873</v>
      </c>
      <c r="H517" s="4">
        <f t="shared" si="55"/>
        <v>0.42374181012621814</v>
      </c>
      <c r="I517" s="4">
        <f t="shared" si="55"/>
        <v>0.4455756557731565</v>
      </c>
      <c r="J517" s="4">
        <f t="shared" si="55"/>
        <v>0.45748046716732083</v>
      </c>
      <c r="K517" s="4">
        <f t="shared" si="55"/>
        <v>0.44667883757875143</v>
      </c>
      <c r="L517" s="4">
        <f t="shared" si="55"/>
        <v>0.9772101282362271</v>
      </c>
      <c r="M517" s="4">
        <f t="shared" si="55"/>
        <v>0.15129216870824869</v>
      </c>
      <c r="N517" s="4">
        <f t="shared" si="55"/>
        <v>0.88927418538649916</v>
      </c>
      <c r="O517" s="4">
        <f t="shared" si="55"/>
        <v>0.93981763420117048</v>
      </c>
      <c r="P517" s="4">
        <f t="shared" si="55"/>
        <v>0.67287334651494357</v>
      </c>
      <c r="Q517" s="4">
        <f t="shared" si="55"/>
        <v>0.84198354050003721</v>
      </c>
      <c r="R517" s="4">
        <f t="shared" si="55"/>
        <v>0.58134932674043405</v>
      </c>
      <c r="S517" s="4">
        <f t="shared" si="55"/>
        <v>0.77248077712384855</v>
      </c>
    </row>
    <row r="518" spans="1:19" x14ac:dyDescent="0.2">
      <c r="A518">
        <v>510</v>
      </c>
      <c r="B518">
        <f t="shared" si="51"/>
        <v>1.0899999999999597</v>
      </c>
      <c r="C518">
        <f t="shared" si="49"/>
        <v>176.71999999999969</v>
      </c>
      <c r="D518" s="8">
        <f>EXP(SUMPRODUCT(LN($F518:$S518),AlturaTRI!$C$24:$P$24)+SUMPRODUCT(LN(1-$F518:$S518),1-AlturaTRI!$C$24:$P$24))</f>
        <v>1.3245614447777084E-7</v>
      </c>
      <c r="E518">
        <f t="shared" si="50"/>
        <v>0.10112241296420636</v>
      </c>
      <c r="F518" s="4">
        <f t="shared" si="53"/>
        <v>0.43756546362037901</v>
      </c>
      <c r="G518" s="4">
        <f t="shared" si="55"/>
        <v>0.44886845195049313</v>
      </c>
      <c r="H518" s="4">
        <f t="shared" si="55"/>
        <v>0.42706925024410014</v>
      </c>
      <c r="I518" s="4">
        <f t="shared" si="55"/>
        <v>0.44776505833197111</v>
      </c>
      <c r="J518" s="4">
        <f t="shared" si="55"/>
        <v>0.46229874515536601</v>
      </c>
      <c r="K518" s="4">
        <f t="shared" si="55"/>
        <v>0.45071333562748689</v>
      </c>
      <c r="L518" s="4">
        <f t="shared" si="55"/>
        <v>0.97789228725257382</v>
      </c>
      <c r="M518" s="4">
        <f t="shared" si="55"/>
        <v>0.15261361517029784</v>
      </c>
      <c r="N518" s="4">
        <f t="shared" si="55"/>
        <v>0.89034448709534242</v>
      </c>
      <c r="O518" s="4">
        <f t="shared" si="55"/>
        <v>0.94130446969755643</v>
      </c>
      <c r="P518" s="4">
        <f t="shared" si="55"/>
        <v>0.67531908641502147</v>
      </c>
      <c r="Q518" s="4">
        <f t="shared" si="55"/>
        <v>0.84470217232344402</v>
      </c>
      <c r="R518" s="4">
        <f t="shared" si="55"/>
        <v>0.58521397632705119</v>
      </c>
      <c r="S518" s="4">
        <f t="shared" si="55"/>
        <v>0.77667153367471908</v>
      </c>
    </row>
    <row r="519" spans="1:19" x14ac:dyDescent="0.2">
      <c r="A519">
        <v>511</v>
      </c>
      <c r="B519">
        <f t="shared" si="51"/>
        <v>1.0999999999999597</v>
      </c>
      <c r="C519">
        <f t="shared" si="49"/>
        <v>176.79999999999967</v>
      </c>
      <c r="D519" s="8">
        <f>EXP(SUMPRODUCT(LN($F519:$S519),AlturaTRI!$C$24:$P$24)+SUMPRODUCT(LN(1-$F519:$S519),1-AlturaTRI!$C$24:$P$24))</f>
        <v>1.1491578785774556E-7</v>
      </c>
      <c r="E519">
        <f t="shared" si="50"/>
        <v>0.10002116288993607</v>
      </c>
      <c r="F519" s="4">
        <f t="shared" si="53"/>
        <v>0.43871957438316128</v>
      </c>
      <c r="G519" s="4">
        <f t="shared" si="55"/>
        <v>0.45160226738228754</v>
      </c>
      <c r="H519" s="4">
        <f t="shared" si="55"/>
        <v>0.4304033037354898</v>
      </c>
      <c r="I519" s="4">
        <f t="shared" si="55"/>
        <v>0.44995648796747317</v>
      </c>
      <c r="J519" s="4">
        <f t="shared" si="55"/>
        <v>0.46712407560857816</v>
      </c>
      <c r="K519" s="4">
        <f t="shared" si="55"/>
        <v>0.45475432505847041</v>
      </c>
      <c r="L519" s="4">
        <f t="shared" si="55"/>
        <v>0.9785544756120822</v>
      </c>
      <c r="M519" s="4">
        <f t="shared" si="55"/>
        <v>0.15394451009976332</v>
      </c>
      <c r="N519" s="4">
        <f t="shared" si="55"/>
        <v>0.89140570639923922</v>
      </c>
      <c r="O519" s="4">
        <f t="shared" si="55"/>
        <v>0.94275680954308383</v>
      </c>
      <c r="P519" s="4">
        <f t="shared" si="55"/>
        <v>0.67775529794376799</v>
      </c>
      <c r="Q519" s="4">
        <f t="shared" si="55"/>
        <v>0.8473825089104311</v>
      </c>
      <c r="R519" s="4">
        <f t="shared" si="55"/>
        <v>0.58906816799036155</v>
      </c>
      <c r="S519" s="4">
        <f t="shared" si="55"/>
        <v>0.78080700231642108</v>
      </c>
    </row>
    <row r="520" spans="1:19" x14ac:dyDescent="0.2">
      <c r="A520">
        <v>512</v>
      </c>
      <c r="B520">
        <f t="shared" si="51"/>
        <v>1.1099999999999597</v>
      </c>
      <c r="C520">
        <f t="shared" si="49"/>
        <v>176.87999999999968</v>
      </c>
      <c r="D520" s="8">
        <f>EXP(SUMPRODUCT(LN($F520:$S520),AlturaTRI!$C$24:$P$24)+SUMPRODUCT(LN(1-$F520:$S520),1-AlturaTRI!$C$24:$P$24))</f>
        <v>9.9639846637676719E-8</v>
      </c>
      <c r="E520">
        <f t="shared" si="50"/>
        <v>9.8922013027050823E-2</v>
      </c>
      <c r="F520" s="4">
        <f t="shared" si="53"/>
        <v>0.43987434847555235</v>
      </c>
      <c r="G520" s="4">
        <f t="shared" si="55"/>
        <v>0.45433900700630775</v>
      </c>
      <c r="H520" s="4">
        <f t="shared" si="55"/>
        <v>0.43374368052390538</v>
      </c>
      <c r="I520" s="4">
        <f t="shared" si="55"/>
        <v>0.45214986139734725</v>
      </c>
      <c r="J520" s="4">
        <f t="shared" si="55"/>
        <v>0.47195556431649782</v>
      </c>
      <c r="K520" s="4">
        <f t="shared" si="55"/>
        <v>0.45880128284088673</v>
      </c>
      <c r="L520" s="4">
        <f t="shared" si="55"/>
        <v>0.97919725150060355</v>
      </c>
      <c r="M520" s="4">
        <f t="shared" si="55"/>
        <v>0.15528488446677494</v>
      </c>
      <c r="N520" s="4">
        <f t="shared" si="55"/>
        <v>0.89245789599158576</v>
      </c>
      <c r="O520" s="4">
        <f t="shared" si="55"/>
        <v>0.94417534446034224</v>
      </c>
      <c r="P520" s="4">
        <f t="shared" si="55"/>
        <v>0.6801818865941055</v>
      </c>
      <c r="Q520" s="4">
        <f t="shared" si="55"/>
        <v>0.85002479819796295</v>
      </c>
      <c r="R520" s="4">
        <f t="shared" si="55"/>
        <v>0.59291145896966935</v>
      </c>
      <c r="S520" s="4">
        <f t="shared" si="55"/>
        <v>0.7848871024141153</v>
      </c>
    </row>
    <row r="521" spans="1:19" x14ac:dyDescent="0.2">
      <c r="A521">
        <v>513</v>
      </c>
      <c r="B521">
        <f t="shared" si="51"/>
        <v>1.1199999999999597</v>
      </c>
      <c r="C521">
        <f t="shared" si="49"/>
        <v>176.95999999999967</v>
      </c>
      <c r="D521" s="8">
        <f>EXP(SUMPRODUCT(LN($F521:$S521),AlturaTRI!$C$24:$P$24)+SUMPRODUCT(LN(1-$F521:$S521),1-AlturaTRI!$C$24:$P$24))</f>
        <v>8.6344305734503512E-8</v>
      </c>
      <c r="E521">
        <f t="shared" si="50"/>
        <v>9.7825158907131449E-2</v>
      </c>
      <c r="F521" s="4">
        <f t="shared" si="53"/>
        <v>0.44102977376824704</v>
      </c>
      <c r="G521" s="4">
        <f t="shared" si="55"/>
        <v>0.45707850833611408</v>
      </c>
      <c r="H521" s="4">
        <f t="shared" si="55"/>
        <v>0.4370900882576727</v>
      </c>
      <c r="I521" s="4">
        <f t="shared" si="55"/>
        <v>0.45434509503881004</v>
      </c>
      <c r="J521" s="4">
        <f t="shared" si="55"/>
        <v>0.47679231246511672</v>
      </c>
      <c r="K521" s="4">
        <f t="shared" si="55"/>
        <v>0.46285368280808931</v>
      </c>
      <c r="L521" s="4">
        <f t="shared" si="55"/>
        <v>0.97982115906878753</v>
      </c>
      <c r="M521" s="4">
        <f t="shared" si="55"/>
        <v>0.15663476868027509</v>
      </c>
      <c r="N521" s="4">
        <f t="shared" si="55"/>
        <v>0.89350110873970978</v>
      </c>
      <c r="O521" s="4">
        <f t="shared" si="55"/>
        <v>0.94556075674846896</v>
      </c>
      <c r="P521" s="4">
        <f t="shared" si="55"/>
        <v>0.68259875979192364</v>
      </c>
      <c r="Q521" s="4">
        <f t="shared" si="55"/>
        <v>0.85262929701599743</v>
      </c>
      <c r="R521" s="4">
        <f t="shared" si="55"/>
        <v>0.59674341175273626</v>
      </c>
      <c r="S521" s="4">
        <f t="shared" si="55"/>
        <v>0.78891178694205644</v>
      </c>
    </row>
    <row r="522" spans="1:19" x14ac:dyDescent="0.2">
      <c r="A522">
        <v>514</v>
      </c>
      <c r="B522">
        <f t="shared" si="51"/>
        <v>1.1299999999999597</v>
      </c>
      <c r="C522">
        <f t="shared" ref="C522:C585" si="56">B522*$B$3+$B$2</f>
        <v>177.03999999999968</v>
      </c>
      <c r="D522" s="8">
        <f>EXP(SUMPRODUCT(LN($F522:$S522),AlturaTRI!$C$24:$P$24)+SUMPRODUCT(LN(1-$F522:$S522),1-AlturaTRI!$C$24:$P$24))</f>
        <v>7.4779609197181683E-8</v>
      </c>
      <c r="E522">
        <f t="shared" ref="E522:E585" si="57">1/SQRT(2*PI())*EXP(-(B522^2)/2)/0.4*$B$6</f>
        <v>9.6730793218538377E-2</v>
      </c>
      <c r="F522" s="4">
        <f t="shared" si="53"/>
        <v>0.44218583810393608</v>
      </c>
      <c r="G522" s="4">
        <f t="shared" si="55"/>
        <v>0.45982060821996257</v>
      </c>
      <c r="H522" s="4">
        <f t="shared" si="55"/>
        <v>0.44044223240903191</v>
      </c>
      <c r="I522" s="4">
        <f t="shared" si="55"/>
        <v>0.4565421050211545</v>
      </c>
      <c r="J522" s="4">
        <f t="shared" si="55"/>
        <v>0.48163341730179099</v>
      </c>
      <c r="K522" s="4">
        <f t="shared" si="55"/>
        <v>0.46691099592797786</v>
      </c>
      <c r="L522" s="4">
        <f t="shared" si="55"/>
        <v>0.98042672869072833</v>
      </c>
      <c r="M522" s="4">
        <f t="shared" si="55"/>
        <v>0.15799419257510791</v>
      </c>
      <c r="N522" s="4">
        <f t="shared" si="55"/>
        <v>0.89453539767326573</v>
      </c>
      <c r="O522" s="4">
        <f t="shared" si="55"/>
        <v>0.94691372009935992</v>
      </c>
      <c r="P522" s="4">
        <f t="shared" si="55"/>
        <v>0.68500582690212641</v>
      </c>
      <c r="Q522" s="4">
        <f t="shared" si="55"/>
        <v>0.85519627067364046</v>
      </c>
      <c r="R522" s="4">
        <f t="shared" si="55"/>
        <v>0.6005635942623857</v>
      </c>
      <c r="S522" s="4">
        <f t="shared" si="55"/>
        <v>0.79288104162830808</v>
      </c>
    </row>
    <row r="523" spans="1:19" x14ac:dyDescent="0.2">
      <c r="A523">
        <v>515</v>
      </c>
      <c r="B523">
        <f t="shared" ref="B523:B586" si="58">B522+0.01</f>
        <v>1.1399999999999597</v>
      </c>
      <c r="C523">
        <f t="shared" si="56"/>
        <v>177.11999999999966</v>
      </c>
      <c r="D523" s="8">
        <f>EXP(SUMPRODUCT(LN($F523:$S523),AlturaTRI!$C$24:$P$24)+SUMPRODUCT(LN(1-$F523:$S523),1-AlturaTRI!$C$24:$P$24))</f>
        <v>6.4726639008735142E-8</v>
      </c>
      <c r="E523">
        <f t="shared" si="57"/>
        <v>9.5639105761294974E-2</v>
      </c>
      <c r="F523" s="4">
        <f t="shared" si="53"/>
        <v>0.44334252929780493</v>
      </c>
      <c r="G523" s="4">
        <f t="shared" si="53"/>
        <v>0.46256514287918693</v>
      </c>
      <c r="H523" s="4">
        <f t="shared" si="53"/>
        <v>0.44379981637489607</v>
      </c>
      <c r="I523" s="4">
        <f t="shared" si="53"/>
        <v>0.45874080719838883</v>
      </c>
      <c r="J523" s="4">
        <f t="shared" si="53"/>
        <v>0.48647797280641081</v>
      </c>
      <c r="K523" s="4">
        <f t="shared" si="53"/>
        <v>0.47097269057657054</v>
      </c>
      <c r="L523" s="4">
        <f t="shared" si="53"/>
        <v>0.98101447722390256</v>
      </c>
      <c r="M523" s="4">
        <f t="shared" si="53"/>
        <v>0.15936318539903721</v>
      </c>
      <c r="N523" s="4">
        <f t="shared" si="53"/>
        <v>0.89556081597281212</v>
      </c>
      <c r="O523" s="4">
        <f t="shared" si="53"/>
        <v>0.94823489943314843</v>
      </c>
      <c r="P523" s="4">
        <f t="shared" si="53"/>
        <v>0.68740299923393544</v>
      </c>
      <c r="Q523" s="4">
        <f t="shared" si="53"/>
        <v>0.85772599255070692</v>
      </c>
      <c r="R523" s="4">
        <f t="shared" si="53"/>
        <v>0.60437158003768177</v>
      </c>
      <c r="S523" s="4">
        <f t="shared" si="53"/>
        <v>0.79679488407862487</v>
      </c>
    </row>
    <row r="524" spans="1:19" x14ac:dyDescent="0.2">
      <c r="A524">
        <v>516</v>
      </c>
      <c r="B524">
        <f t="shared" si="58"/>
        <v>1.1499999999999597</v>
      </c>
      <c r="C524">
        <f t="shared" si="56"/>
        <v>177.19999999999968</v>
      </c>
      <c r="D524" s="8">
        <f>EXP(SUMPRODUCT(LN($F524:$S524),AlturaTRI!$C$24:$P$24)+SUMPRODUCT(LN(1-$F524:$S524),1-AlturaTRI!$C$24:$P$24))</f>
        <v>5.5993141674082715E-8</v>
      </c>
      <c r="E524">
        <f t="shared" si="57"/>
        <v>9.4550283403909335E-2</v>
      </c>
      <c r="F524" s="4">
        <f t="shared" si="53"/>
        <v>0.44449983513803643</v>
      </c>
      <c r="G524" s="4">
        <f t="shared" si="53"/>
        <v>0.4653119479468984</v>
      </c>
      <c r="H524" s="4">
        <f t="shared" si="53"/>
        <v>0.44716254157919277</v>
      </c>
      <c r="I524" s="4">
        <f t="shared" si="53"/>
        <v>0.46094111716196368</v>
      </c>
      <c r="J524" s="4">
        <f t="shared" si="53"/>
        <v>0.49132507036777112</v>
      </c>
      <c r="K524" s="4">
        <f t="shared" si="53"/>
        <v>0.47503823281447177</v>
      </c>
      <c r="L524" s="4">
        <f t="shared" si="53"/>
        <v>0.98158490826989742</v>
      </c>
      <c r="M524" s="4">
        <f t="shared" si="53"/>
        <v>0.16074177579969651</v>
      </c>
      <c r="N524" s="4">
        <f t="shared" si="53"/>
        <v>0.89657741695857551</v>
      </c>
      <c r="O524" s="4">
        <f t="shared" si="53"/>
        <v>0.94952495075210963</v>
      </c>
      <c r="P524" s="4">
        <f t="shared" si="53"/>
        <v>0.68979019004545583</v>
      </c>
      <c r="Q524" s="4">
        <f t="shared" si="53"/>
        <v>0.86021874369502771</v>
      </c>
      <c r="R524" s="4">
        <f t="shared" si="53"/>
        <v>0.60816694840953556</v>
      </c>
      <c r="S524" s="4">
        <f t="shared" si="53"/>
        <v>0.80065336288207278</v>
      </c>
    </row>
    <row r="525" spans="1:19" x14ac:dyDescent="0.2">
      <c r="A525">
        <v>517</v>
      </c>
      <c r="B525">
        <f t="shared" si="58"/>
        <v>1.1599999999999597</v>
      </c>
      <c r="C525">
        <f t="shared" si="56"/>
        <v>177.27999999999969</v>
      </c>
      <c r="D525" s="8">
        <f>EXP(SUMPRODUCT(LN($F525:$S525),AlturaTRI!$C$24:$P$24)+SUMPRODUCT(LN(1-$F525:$S525),1-AlturaTRI!$C$24:$P$24))</f>
        <v>4.8410555554942122E-8</v>
      </c>
      <c r="E525">
        <f t="shared" si="57"/>
        <v>9.3464510042138349E-2</v>
      </c>
      <c r="F525" s="4">
        <f t="shared" si="53"/>
        <v>0.44565774338631536</v>
      </c>
      <c r="G525" s="4">
        <f t="shared" si="53"/>
        <v>0.46806085850698864</v>
      </c>
      <c r="H525" s="4">
        <f t="shared" si="53"/>
        <v>0.45053010757671208</v>
      </c>
      <c r="I525" s="4">
        <f t="shared" si="53"/>
        <v>0.46314295025358798</v>
      </c>
      <c r="J525" s="4">
        <f t="shared" si="53"/>
        <v>0.4961737994640727</v>
      </c>
      <c r="K525" s="4">
        <f t="shared" si="53"/>
        <v>0.47910708666593499</v>
      </c>
      <c r="L525" s="4">
        <f t="shared" si="53"/>
        <v>0.98213851243545958</v>
      </c>
      <c r="M525" s="4">
        <f t="shared" si="53"/>
        <v>0.16212999181147447</v>
      </c>
      <c r="N525" s="4">
        <f t="shared" si="53"/>
        <v>0.89758525407939449</v>
      </c>
      <c r="O525" s="4">
        <f t="shared" si="53"/>
        <v>0.95078452101216548</v>
      </c>
      <c r="P525" s="4">
        <f t="shared" si="53"/>
        <v>0.69216731454750979</v>
      </c>
      <c r="Q525" s="4">
        <f t="shared" si="53"/>
        <v>0.86267481242582744</v>
      </c>
      <c r="R525" s="4">
        <f t="shared" si="53"/>
        <v>0.61194928467060805</v>
      </c>
      <c r="S525" s="4">
        <f t="shared" si="53"/>
        <v>0.8044565567009041</v>
      </c>
    </row>
    <row r="526" spans="1:19" x14ac:dyDescent="0.2">
      <c r="A526">
        <v>518</v>
      </c>
      <c r="B526">
        <f t="shared" si="58"/>
        <v>1.1699999999999597</v>
      </c>
      <c r="C526">
        <f t="shared" si="56"/>
        <v>177.35999999999967</v>
      </c>
      <c r="D526" s="8">
        <f>EXP(SUMPRODUCT(LN($F526:$S526),AlturaTRI!$C$24:$P$24)+SUMPRODUCT(LN(1-$F526:$S526),1-AlturaTRI!$C$24:$P$24))</f>
        <v>4.1831196490360491E-8</v>
      </c>
      <c r="E526">
        <f t="shared" si="57"/>
        <v>9.2381966559697298E-2</v>
      </c>
      <c r="F526" s="4">
        <f t="shared" si="53"/>
        <v>0.44681624177833507</v>
      </c>
      <c r="G526" s="4">
        <f t="shared" si="53"/>
        <v>0.47081170913341203</v>
      </c>
      <c r="H526" s="4">
        <f t="shared" si="53"/>
        <v>0.45390221215839105</v>
      </c>
      <c r="I526" s="4">
        <f t="shared" si="53"/>
        <v>0.46534622157812455</v>
      </c>
      <c r="J526" s="4">
        <f t="shared" si="53"/>
        <v>0.50102324834647138</v>
      </c>
      <c r="K526" s="4">
        <f t="shared" si="53"/>
        <v>0.48317871440020982</v>
      </c>
      <c r="L526" s="4">
        <f t="shared" si="53"/>
        <v>0.982675767593435</v>
      </c>
      <c r="M526" s="4">
        <f t="shared" si="53"/>
        <v>0.16352786084233911</v>
      </c>
      <c r="N526" s="4">
        <f t="shared" si="53"/>
        <v>0.89858438090184978</v>
      </c>
      <c r="O526" s="4">
        <f t="shared" si="53"/>
        <v>0.95201424801118295</v>
      </c>
      <c r="P526" s="4">
        <f t="shared" si="53"/>
        <v>0.69453428990674626</v>
      </c>
      <c r="Q526" s="4">
        <f t="shared" si="53"/>
        <v>0.86509449394346583</v>
      </c>
      <c r="R526" s="4">
        <f t="shared" si="53"/>
        <v>0.61571818023937741</v>
      </c>
      <c r="S526" s="4">
        <f t="shared" si="53"/>
        <v>0.80820457334713136</v>
      </c>
    </row>
    <row r="527" spans="1:19" x14ac:dyDescent="0.2">
      <c r="A527">
        <v>519</v>
      </c>
      <c r="B527">
        <f t="shared" si="58"/>
        <v>1.1799999999999597</v>
      </c>
      <c r="C527">
        <f t="shared" si="56"/>
        <v>177.43999999999969</v>
      </c>
      <c r="D527" s="8">
        <f>EXP(SUMPRODUCT(LN($F527:$S527),AlturaTRI!$C$24:$P$24)+SUMPRODUCT(LN(1-$F527:$S527),1-AlturaTRI!$C$24:$P$24))</f>
        <v>3.6125763419362236E-8</v>
      </c>
      <c r="E527">
        <f t="shared" si="57"/>
        <v>9.1302830790915765E-2</v>
      </c>
      <c r="F527" s="4">
        <f t="shared" si="53"/>
        <v>0.44797531802430718</v>
      </c>
      <c r="G527" s="4">
        <f t="shared" si="53"/>
        <v>0.47356433392973163</v>
      </c>
      <c r="H527" s="4">
        <f t="shared" si="53"/>
        <v>0.45727855145795343</v>
      </c>
      <c r="I527" s="4">
        <f t="shared" si="53"/>
        <v>0.46755084601656616</v>
      </c>
      <c r="J527" s="4">
        <f t="shared" si="53"/>
        <v>0.50587250472459055</v>
      </c>
      <c r="K527" s="4">
        <f t="shared" si="53"/>
        <v>0.48725257681486345</v>
      </c>
      <c r="L527" s="4">
        <f t="shared" si="53"/>
        <v>0.98319713914319384</v>
      </c>
      <c r="M527" s="4">
        <f t="shared" si="53"/>
        <v>0.16493540966060435</v>
      </c>
      <c r="N527" s="4">
        <f t="shared" si="53"/>
        <v>0.8995748510995748</v>
      </c>
      <c r="O527" s="4">
        <f t="shared" si="53"/>
        <v>0.9532147602932679</v>
      </c>
      <c r="P527" s="4">
        <f t="shared" si="53"/>
        <v>0.69689103524803075</v>
      </c>
      <c r="Q527" s="4">
        <f t="shared" si="53"/>
        <v>0.86747808994581233</v>
      </c>
      <c r="R527" s="4">
        <f t="shared" si="53"/>
        <v>0.61947323281825994</v>
      </c>
      <c r="S527" s="4">
        <f t="shared" si="53"/>
        <v>0.81189754884817589</v>
      </c>
    </row>
    <row r="528" spans="1:19" x14ac:dyDescent="0.2">
      <c r="A528">
        <v>520</v>
      </c>
      <c r="B528">
        <f t="shared" si="58"/>
        <v>1.1899999999999598</v>
      </c>
      <c r="C528">
        <f t="shared" si="56"/>
        <v>177.51999999999967</v>
      </c>
      <c r="D528" s="8">
        <f>EXP(SUMPRODUCT(LN($F528:$S528),AlturaTRI!$C$24:$P$24)+SUMPRODUCT(LN(1-$F528:$S528),1-AlturaTRI!$C$24:$P$24))</f>
        <v>3.1181129529782538E-8</v>
      </c>
      <c r="E528">
        <f t="shared" si="57"/>
        <v>9.0227277485339874E-2</v>
      </c>
      <c r="F528" s="4">
        <f t="shared" si="53"/>
        <v>0.44913495980947304</v>
      </c>
      <c r="G528" s="4">
        <f t="shared" si="53"/>
        <v>0.47631856656890548</v>
      </c>
      <c r="H528" s="4">
        <f t="shared" si="53"/>
        <v>0.460658820059829</v>
      </c>
      <c r="I528" s="4">
        <f t="shared" si="53"/>
        <v>0.46975673823908287</v>
      </c>
      <c r="J528" s="4">
        <f t="shared" si="53"/>
        <v>0.51072065645289622</v>
      </c>
      <c r="K528" s="4">
        <f t="shared" si="53"/>
        <v>0.49132813352075932</v>
      </c>
      <c r="L528" s="4">
        <f t="shared" si="53"/>
        <v>0.98370308027017672</v>
      </c>
      <c r="M528" s="4">
        <f t="shared" si="53"/>
        <v>0.16635266438164237</v>
      </c>
      <c r="N528" s="4">
        <f t="shared" si="53"/>
        <v>0.9005567184427502</v>
      </c>
      <c r="O528" s="4">
        <f t="shared" si="53"/>
        <v>0.95438667706828917</v>
      </c>
      <c r="P528" s="4">
        <f t="shared" si="53"/>
        <v>0.69923747165612626</v>
      </c>
      <c r="Q528" s="4">
        <f t="shared" si="53"/>
        <v>0.86982590825150585</v>
      </c>
      <c r="R528" s="4">
        <f t="shared" si="53"/>
        <v>0.62321404654567347</v>
      </c>
      <c r="S528" s="4">
        <f t="shared" si="53"/>
        <v>0.81553564650389287</v>
      </c>
    </row>
    <row r="529" spans="1:19" x14ac:dyDescent="0.2">
      <c r="A529">
        <v>521</v>
      </c>
      <c r="B529">
        <f t="shared" si="58"/>
        <v>1.1999999999999598</v>
      </c>
      <c r="C529">
        <f t="shared" si="56"/>
        <v>177.59999999999968</v>
      </c>
      <c r="D529" s="8">
        <f>EXP(SUMPRODUCT(LN($F529:$S529),AlturaTRI!$C$24:$P$24)+SUMPRODUCT(LN(1-$F529:$S529),1-AlturaTRI!$C$24:$P$24))</f>
        <v>2.6898387922430812E-8</v>
      </c>
      <c r="E529">
        <f t="shared" si="57"/>
        <v>8.915547827427972E-2</v>
      </c>
      <c r="F529" s="4">
        <f t="shared" ref="F529:S547" si="59">1/(1+EXP(-F$2*($B529-F$3)))</f>
        <v>0.45029515479461801</v>
      </c>
      <c r="G529" s="4">
        <f t="shared" si="59"/>
        <v>0.47907424033329538</v>
      </c>
      <c r="H529" s="4">
        <f t="shared" si="59"/>
        <v>0.46404271110827244</v>
      </c>
      <c r="I529" s="4">
        <f t="shared" si="59"/>
        <v>0.47196381271814158</v>
      </c>
      <c r="J529" s="4">
        <f t="shared" si="59"/>
        <v>0.51556679221684187</v>
      </c>
      <c r="K529" s="4">
        <f t="shared" si="59"/>
        <v>0.49540484322837408</v>
      </c>
      <c r="L529" s="4">
        <f t="shared" si="59"/>
        <v>0.98419403220421542</v>
      </c>
      <c r="M529" s="4">
        <f t="shared" si="59"/>
        <v>0.16777965045454538</v>
      </c>
      <c r="N529" s="4">
        <f t="shared" si="59"/>
        <v>0.90153003678777821</v>
      </c>
      <c r="O529" s="4">
        <f t="shared" si="59"/>
        <v>0.95553060814587154</v>
      </c>
      <c r="P529" s="4">
        <f t="shared" si="59"/>
        <v>0.70157352217667002</v>
      </c>
      <c r="Q529" s="4">
        <f t="shared" si="59"/>
        <v>0.87213826243031867</v>
      </c>
      <c r="R529" s="4">
        <f t="shared" si="59"/>
        <v>0.62694023214194861</v>
      </c>
      <c r="S529" s="4">
        <f t="shared" si="59"/>
        <v>0.81911905593718981</v>
      </c>
    </row>
    <row r="530" spans="1:19" x14ac:dyDescent="0.2">
      <c r="A530">
        <v>522</v>
      </c>
      <c r="B530">
        <f t="shared" si="58"/>
        <v>1.2099999999999598</v>
      </c>
      <c r="C530">
        <f t="shared" si="56"/>
        <v>177.67999999999967</v>
      </c>
      <c r="D530" s="8">
        <f>EXP(SUMPRODUCT(LN($F530:$S530),AlturaTRI!$C$24:$P$24)+SUMPRODUCT(LN(1-$F530:$S530),1-AlturaTRI!$C$24:$P$24))</f>
        <v>2.3191123928399129E-8</v>
      </c>
      <c r="E530">
        <f t="shared" si="57"/>
        <v>8.8087601639298921E-2</v>
      </c>
      <c r="F530" s="4">
        <f t="shared" si="59"/>
        <v>0.45145589061658709</v>
      </c>
      <c r="G530" s="4">
        <f t="shared" si="59"/>
        <v>0.48183118815487669</v>
      </c>
      <c r="H530" s="4">
        <f t="shared" si="59"/>
        <v>0.46742991641759818</v>
      </c>
      <c r="I530" s="4">
        <f t="shared" si="59"/>
        <v>0.47417198374168823</v>
      </c>
      <c r="J530" s="4">
        <f t="shared" si="59"/>
        <v>0.52041000221768619</v>
      </c>
      <c r="K530" s="4">
        <f t="shared" si="59"/>
        <v>0.49948216403513013</v>
      </c>
      <c r="L530" s="4">
        <f t="shared" si="59"/>
        <v>0.98467042447631981</v>
      </c>
      <c r="M530" s="4">
        <f t="shared" si="59"/>
        <v>0.16921639264874119</v>
      </c>
      <c r="N530" s="4">
        <f t="shared" si="59"/>
        <v>0.90249486006714019</v>
      </c>
      <c r="O530" s="4">
        <f t="shared" si="59"/>
        <v>0.95664715388312949</v>
      </c>
      <c r="P530" s="4">
        <f t="shared" si="59"/>
        <v>0.7038991118164557</v>
      </c>
      <c r="Q530" s="4">
        <f t="shared" si="59"/>
        <v>0.8744154714408281</v>
      </c>
      <c r="R530" s="4">
        <f t="shared" si="59"/>
        <v>0.63065140704899803</v>
      </c>
      <c r="S530" s="4">
        <f t="shared" si="59"/>
        <v>0.82264799214037554</v>
      </c>
    </row>
    <row r="531" spans="1:19" x14ac:dyDescent="0.2">
      <c r="A531">
        <v>523</v>
      </c>
      <c r="B531">
        <f t="shared" si="58"/>
        <v>1.2199999999999598</v>
      </c>
      <c r="C531">
        <f t="shared" si="56"/>
        <v>177.75999999999968</v>
      </c>
      <c r="D531" s="8">
        <f>EXP(SUMPRODUCT(LN($F531:$S531),AlturaTRI!$C$24:$P$24)+SUMPRODUCT(LN(1-$F531:$S531),1-AlturaTRI!$C$24:$P$24))</f>
        <v>1.9983889074584844E-8</v>
      </c>
      <c r="E531">
        <f t="shared" si="57"/>
        <v>8.7023812882642285E-2</v>
      </c>
      <c r="F531" s="4">
        <f t="shared" si="59"/>
        <v>0.45261715488880389</v>
      </c>
      <c r="G531" s="4">
        <f t="shared" si="59"/>
        <v>0.48458924265562942</v>
      </c>
      <c r="H531" s="4">
        <f t="shared" si="59"/>
        <v>0.47082012658345024</v>
      </c>
      <c r="I531" s="4">
        <f t="shared" si="59"/>
        <v>0.47638116542639364</v>
      </c>
      <c r="J531" s="4">
        <f t="shared" si="59"/>
        <v>0.52524937885488809</v>
      </c>
      <c r="K531" s="4">
        <f t="shared" si="59"/>
        <v>0.50355955371342154</v>
      </c>
      <c r="L531" s="4">
        <f t="shared" si="59"/>
        <v>0.98513267517364056</v>
      </c>
      <c r="M531" s="4">
        <f t="shared" si="59"/>
        <v>0.17066291504056558</v>
      </c>
      <c r="N531" s="4">
        <f t="shared" si="59"/>
        <v>0.90345124227943241</v>
      </c>
      <c r="O531" s="4">
        <f t="shared" si="59"/>
        <v>0.95773690514542453</v>
      </c>
      <c r="P531" s="4">
        <f t="shared" si="59"/>
        <v>0.7062141675430289</v>
      </c>
      <c r="Q531" s="4">
        <f t="shared" si="59"/>
        <v>0.87665785927557693</v>
      </c>
      <c r="R531" s="4">
        <f t="shared" si="59"/>
        <v>0.63434719556366803</v>
      </c>
      <c r="S531" s="4">
        <f t="shared" si="59"/>
        <v>0.82612269451929166</v>
      </c>
    </row>
    <row r="532" spans="1:19" x14ac:dyDescent="0.2">
      <c r="A532">
        <v>524</v>
      </c>
      <c r="B532">
        <f t="shared" si="58"/>
        <v>1.2299999999999598</v>
      </c>
      <c r="C532">
        <f t="shared" si="56"/>
        <v>177.83999999999969</v>
      </c>
      <c r="D532" s="8">
        <f>EXP(SUMPRODUCT(LN($F532:$S532),AlturaTRI!$C$24:$P$24)+SUMPRODUCT(LN(1-$F532:$S532),1-AlturaTRI!$C$24:$P$24))</f>
        <v>1.7210854281631398E-8</v>
      </c>
      <c r="E532">
        <f t="shared" si="57"/>
        <v>8.5964274099596186E-2</v>
      </c>
      <c r="F532" s="4">
        <f t="shared" si="59"/>
        <v>0.4537789352017908</v>
      </c>
      <c r="G532" s="4">
        <f t="shared" si="59"/>
        <v>0.48734823618808831</v>
      </c>
      <c r="H532" s="4">
        <f t="shared" si="59"/>
        <v>0.47421303109502094</v>
      </c>
      <c r="I532" s="4">
        <f t="shared" si="59"/>
        <v>0.47859127173095439</v>
      </c>
      <c r="J532" s="4">
        <f t="shared" si="59"/>
        <v>0.53008401740499611</v>
      </c>
      <c r="K532" s="4">
        <f t="shared" si="59"/>
        <v>0.50763646999900702</v>
      </c>
      <c r="L532" s="4">
        <f t="shared" si="59"/>
        <v>0.98558119119234933</v>
      </c>
      <c r="M532" s="4">
        <f t="shared" si="59"/>
        <v>0.17211924099979609</v>
      </c>
      <c r="N532" s="4">
        <f t="shared" si="59"/>
        <v>0.90439923747958351</v>
      </c>
      <c r="O532" s="4">
        <f t="shared" si="59"/>
        <v>0.95880044327945324</v>
      </c>
      <c r="P532" s="4">
        <f t="shared" si="59"/>
        <v>0.70851861828360552</v>
      </c>
      <c r="Q532" s="4">
        <f t="shared" si="59"/>
        <v>0.87886575461387972</v>
      </c>
      <c r="R532" s="4">
        <f t="shared" si="59"/>
        <v>0.63802722896470254</v>
      </c>
      <c r="S532" s="4">
        <f t="shared" si="59"/>
        <v>0.82954342593718422</v>
      </c>
    </row>
    <row r="533" spans="1:19" x14ac:dyDescent="0.2">
      <c r="A533">
        <v>525</v>
      </c>
      <c r="B533">
        <f t="shared" si="58"/>
        <v>1.2399999999999598</v>
      </c>
      <c r="C533">
        <f t="shared" si="56"/>
        <v>177.91999999999967</v>
      </c>
      <c r="D533" s="8">
        <f>EXP(SUMPRODUCT(LN($F533:$S533),AlturaTRI!$C$24:$P$24)+SUMPRODUCT(LN(1-$F533:$S533),1-AlturaTRI!$C$24:$P$24))</f>
        <v>1.4814622221545685E-8</v>
      </c>
      <c r="E533">
        <f t="shared" si="57"/>
        <v>8.4909144152775173E-2</v>
      </c>
      <c r="F533" s="4">
        <f t="shared" si="59"/>
        <v>0.45494121912369151</v>
      </c>
      <c r="G533" s="4">
        <f t="shared" si="59"/>
        <v>0.49010800087603362</v>
      </c>
      <c r="H533" s="4">
        <f t="shared" si="59"/>
        <v>0.47760831844813384</v>
      </c>
      <c r="I533" s="4">
        <f t="shared" si="59"/>
        <v>0.48080221646944643</v>
      </c>
      <c r="J533" s="4">
        <f t="shared" si="59"/>
        <v>0.53491301669595348</v>
      </c>
      <c r="K533" s="4">
        <f t="shared" si="59"/>
        <v>0.51171237087944321</v>
      </c>
      <c r="L533" s="4">
        <f t="shared" si="59"/>
        <v>0.98601636848819196</v>
      </c>
      <c r="M533" s="4">
        <f t="shared" si="59"/>
        <v>0.1735853931761516</v>
      </c>
      <c r="N533" s="4">
        <f t="shared" si="59"/>
        <v>0.90533889976924875</v>
      </c>
      <c r="O533" s="4">
        <f t="shared" si="59"/>
        <v>0.95983834009799429</v>
      </c>
      <c r="P533" s="4">
        <f t="shared" si="59"/>
        <v>0.71081239492332027</v>
      </c>
      <c r="Q533" s="4">
        <f t="shared" si="59"/>
        <v>0.88103949048241426</v>
      </c>
      <c r="R533" s="4">
        <f t="shared" si="59"/>
        <v>0.64169114563326302</v>
      </c>
      <c r="S533" s="4">
        <f t="shared" si="59"/>
        <v>0.8329104717601864</v>
      </c>
    </row>
    <row r="534" spans="1:19" x14ac:dyDescent="0.2">
      <c r="A534">
        <v>526</v>
      </c>
      <c r="B534">
        <f t="shared" si="58"/>
        <v>1.2499999999999598</v>
      </c>
      <c r="C534">
        <f t="shared" si="56"/>
        <v>177.99999999999969</v>
      </c>
      <c r="D534" s="8">
        <f>EXP(SUMPRODUCT(LN($F534:$S534),AlturaTRI!$C$24:$P$24)+SUMPRODUCT(LN(1-$F534:$S534),1-AlturaTRI!$C$24:$P$24))</f>
        <v>1.2745180879752719E-8</v>
      </c>
      <c r="E534">
        <f t="shared" si="57"/>
        <v>8.385857864832659E-2</v>
      </c>
      <c r="F534" s="4">
        <f t="shared" si="59"/>
        <v>0.45610399420079639</v>
      </c>
      <c r="G534" s="4">
        <f t="shared" si="59"/>
        <v>0.49286836865529904</v>
      </c>
      <c r="H534" s="4">
        <f t="shared" si="59"/>
        <v>0.48100567625910273</v>
      </c>
      <c r="I534" s="4">
        <f t="shared" si="59"/>
        <v>0.48301391332472782</v>
      </c>
      <c r="J534" s="4">
        <f t="shared" si="59"/>
        <v>0.53973547977575642</v>
      </c>
      <c r="K534" s="4">
        <f t="shared" si="59"/>
        <v>0.51578671488223571</v>
      </c>
      <c r="L534" s="4">
        <f t="shared" si="59"/>
        <v>0.98643859232450493</v>
      </c>
      <c r="M534" s="4">
        <f t="shared" si="59"/>
        <v>0.17506139348576094</v>
      </c>
      <c r="N534" s="4">
        <f t="shared" si="59"/>
        <v>0.90627028328738402</v>
      </c>
      <c r="O534" s="4">
        <f t="shared" si="59"/>
        <v>0.96085115787566222</v>
      </c>
      <c r="P534" s="4">
        <f t="shared" si="59"/>
        <v>0.71309543030281686</v>
      </c>
      <c r="Q534" s="4">
        <f t="shared" si="59"/>
        <v>0.88317940392371774</v>
      </c>
      <c r="R534" s="4">
        <f t="shared" si="59"/>
        <v>0.64533859116695358</v>
      </c>
      <c r="S534" s="4">
        <f t="shared" si="59"/>
        <v>0.83622413890619285</v>
      </c>
    </row>
    <row r="535" spans="1:19" x14ac:dyDescent="0.2">
      <c r="A535">
        <v>527</v>
      </c>
      <c r="B535">
        <f t="shared" si="58"/>
        <v>1.2599999999999598</v>
      </c>
      <c r="C535">
        <f t="shared" si="56"/>
        <v>178.07999999999967</v>
      </c>
      <c r="D535" s="8">
        <f>EXP(SUMPRODUCT(LN($F535:$S535),AlturaTRI!$C$24:$P$24)+SUMPRODUCT(LN(1-$F535:$S535),1-AlturaTRI!$C$24:$P$24))</f>
        <v>1.0958982277585386E-8</v>
      </c>
      <c r="E535">
        <f t="shared" si="57"/>
        <v>8.2812729914044245E-2</v>
      </c>
      <c r="F535" s="4">
        <f t="shared" si="59"/>
        <v>0.45726724795806795</v>
      </c>
      <c r="G535" s="4">
        <f t="shared" si="59"/>
        <v>0.49562917131467782</v>
      </c>
      <c r="H535" s="4">
        <f t="shared" si="59"/>
        <v>0.48440479137928039</v>
      </c>
      <c r="I535" s="4">
        <f t="shared" si="59"/>
        <v>0.48522627586188288</v>
      </c>
      <c r="J535" s="4">
        <f t="shared" si="59"/>
        <v>0.54455051457441439</v>
      </c>
      <c r="K535" s="4">
        <f t="shared" si="59"/>
        <v>0.51985896136237753</v>
      </c>
      <c r="L535" s="4">
        <f t="shared" si="59"/>
        <v>0.98684823751749307</v>
      </c>
      <c r="M535" s="4">
        <f t="shared" si="59"/>
        <v>0.17654726309760585</v>
      </c>
      <c r="N535" s="4">
        <f t="shared" si="59"/>
        <v>0.90719344220099551</v>
      </c>
      <c r="O535" s="4">
        <f t="shared" si="59"/>
        <v>0.96183944935503907</v>
      </c>
      <c r="P535" s="4">
        <f t="shared" si="59"/>
        <v>0.71536765921518797</v>
      </c>
      <c r="Q535" s="4">
        <f t="shared" si="59"/>
        <v>0.88528583567268559</v>
      </c>
      <c r="R535" s="4">
        <f t="shared" si="59"/>
        <v>0.64896921848731348</v>
      </c>
      <c r="S535" s="4">
        <f t="shared" si="59"/>
        <v>0.83948475489880647</v>
      </c>
    </row>
    <row r="536" spans="1:19" x14ac:dyDescent="0.2">
      <c r="A536">
        <v>528</v>
      </c>
      <c r="B536">
        <f t="shared" si="58"/>
        <v>1.2699999999999598</v>
      </c>
      <c r="C536">
        <f t="shared" si="56"/>
        <v>178.15999999999968</v>
      </c>
      <c r="D536" s="8">
        <f>EXP(SUMPRODUCT(LN($F536:$S536),AlturaTRI!$C$24:$P$24)+SUMPRODUCT(LN(1-$F536:$S536),1-AlturaTRI!$C$24:$P$24))</f>
        <v>9.4181320339972103E-9</v>
      </c>
      <c r="E536">
        <f t="shared" si="57"/>
        <v>8.1771746979380652E-2</v>
      </c>
      <c r="F536" s="4">
        <f t="shared" si="59"/>
        <v>0.45843096789967097</v>
      </c>
      <c r="G536" s="4">
        <f t="shared" si="59"/>
        <v>0.49839024053690445</v>
      </c>
      <c r="H536" s="4">
        <f t="shared" si="59"/>
        <v>0.48780535001020631</v>
      </c>
      <c r="I536" s="4">
        <f t="shared" si="59"/>
        <v>0.48743921754170794</v>
      </c>
      <c r="J536" s="4">
        <f t="shared" si="59"/>
        <v>0.54935723455818564</v>
      </c>
      <c r="K536" s="4">
        <f t="shared" si="59"/>
        <v>0.52392857078895505</v>
      </c>
      <c r="L536" s="4">
        <f t="shared" si="59"/>
        <v>0.98724566867859498</v>
      </c>
      <c r="M536" s="4">
        <f t="shared" si="59"/>
        <v>0.17804302241994202</v>
      </c>
      <c r="N536" s="4">
        <f t="shared" si="59"/>
        <v>0.90810843069606739</v>
      </c>
      <c r="O536" s="4">
        <f t="shared" si="59"/>
        <v>0.96280375776257254</v>
      </c>
      <c r="P536" s="4">
        <f t="shared" si="59"/>
        <v>0.71762901840227555</v>
      </c>
      <c r="Q536" s="4">
        <f t="shared" si="59"/>
        <v>0.88735912984115783</v>
      </c>
      <c r="R536" s="4">
        <f t="shared" si="59"/>
        <v>0.65258268794074836</v>
      </c>
      <c r="S536" s="4">
        <f t="shared" si="59"/>
        <v>0.84269266692795175</v>
      </c>
    </row>
    <row r="537" spans="1:19" x14ac:dyDescent="0.2">
      <c r="A537">
        <v>529</v>
      </c>
      <c r="B537">
        <f t="shared" si="58"/>
        <v>1.2799999999999598</v>
      </c>
      <c r="C537">
        <f t="shared" si="56"/>
        <v>178.23999999999967</v>
      </c>
      <c r="D537" s="8">
        <f>EXP(SUMPRODUCT(LN($F537:$S537),AlturaTRI!$C$24:$P$24)+SUMPRODUCT(LN(1-$F537:$S537),1-AlturaTRI!$C$24:$P$24))</f>
        <v>8.0896769963292384E-9</v>
      </c>
      <c r="E537">
        <f t="shared" si="57"/>
        <v>8.0735775557346373E-2</v>
      </c>
      <c r="F537" s="4">
        <f t="shared" si="59"/>
        <v>0.45959514150950154</v>
      </c>
      <c r="G537" s="4">
        <f t="shared" si="59"/>
        <v>0.50115140793969193</v>
      </c>
      <c r="H537" s="4">
        <f t="shared" si="59"/>
        <v>0.49120703781926495</v>
      </c>
      <c r="I537" s="4">
        <f t="shared" si="59"/>
        <v>0.48965265173422978</v>
      </c>
      <c r="J537" s="4">
        <f t="shared" si="59"/>
        <v>0.55415475937507397</v>
      </c>
      <c r="K537" s="4">
        <f t="shared" si="59"/>
        <v>0.52799500503049723</v>
      </c>
      <c r="L537" s="4">
        <f t="shared" si="59"/>
        <v>0.98763124045377837</v>
      </c>
      <c r="M537" s="4">
        <f t="shared" si="59"/>
        <v>0.17954869108670349</v>
      </c>
      <c r="N537" s="4">
        <f t="shared" si="59"/>
        <v>0.90901530296866084</v>
      </c>
      <c r="O537" s="4">
        <f t="shared" si="59"/>
        <v>0.96374461683365509</v>
      </c>
      <c r="P537" s="4">
        <f t="shared" si="59"/>
        <v>0.71987944655034142</v>
      </c>
      <c r="Q537" s="4">
        <f t="shared" si="59"/>
        <v>0.88939963361065666</v>
      </c>
      <c r="R537" s="4">
        <f t="shared" si="59"/>
        <v>0.65617866739287856</v>
      </c>
      <c r="S537" s="4">
        <f t="shared" si="59"/>
        <v>0.84584824091865052</v>
      </c>
    </row>
    <row r="538" spans="1:19" x14ac:dyDescent="0.2">
      <c r="A538">
        <v>530</v>
      </c>
      <c r="B538">
        <f t="shared" si="58"/>
        <v>1.2899999999999598</v>
      </c>
      <c r="C538">
        <f t="shared" si="56"/>
        <v>178.31999999999968</v>
      </c>
      <c r="D538" s="8">
        <f>EXP(SUMPRODUCT(LN($F538:$S538),AlturaTRI!$C$24:$P$24)+SUMPRODUCT(LN(1-$F538:$S538),1-AlturaTRI!$C$24:$P$24))</f>
        <v>6.9449795646250433E-9</v>
      </c>
      <c r="E538">
        <f t="shared" si="57"/>
        <v>7.9704958028283646E-2</v>
      </c>
      <c r="F538" s="4">
        <f t="shared" si="59"/>
        <v>0.46075975625172055</v>
      </c>
      <c r="G538" s="4">
        <f t="shared" si="59"/>
        <v>0.50391250511680163</v>
      </c>
      <c r="H538" s="4">
        <f t="shared" si="59"/>
        <v>0.49460954005576419</v>
      </c>
      <c r="I538" s="4">
        <f t="shared" si="59"/>
        <v>0.49186649173225566</v>
      </c>
      <c r="J538" s="4">
        <f t="shared" si="59"/>
        <v>0.55894221549060541</v>
      </c>
      <c r="K538" s="4">
        <f t="shared" si="59"/>
        <v>0.53205772763874715</v>
      </c>
      <c r="L538" s="4">
        <f t="shared" si="59"/>
        <v>0.98800529775962231</v>
      </c>
      <c r="M538" s="4">
        <f t="shared" si="59"/>
        <v>0.18106428794389415</v>
      </c>
      <c r="N538" s="4">
        <f t="shared" si="59"/>
        <v>0.9099141132161922</v>
      </c>
      <c r="O538" s="4">
        <f t="shared" si="59"/>
        <v>0.96466255084631358</v>
      </c>
      <c r="P538" s="4">
        <f t="shared" si="59"/>
        <v>0.72211888428511928</v>
      </c>
      <c r="Q538" s="4">
        <f t="shared" si="59"/>
        <v>0.89140769693332045</v>
      </c>
      <c r="R538" s="4">
        <f t="shared" si="59"/>
        <v>0.65975683231629367</v>
      </c>
      <c r="S538" s="4">
        <f t="shared" si="59"/>
        <v>0.8489518606093639</v>
      </c>
    </row>
    <row r="539" spans="1:19" x14ac:dyDescent="0.2">
      <c r="A539">
        <v>531</v>
      </c>
      <c r="B539">
        <f t="shared" si="58"/>
        <v>1.2999999999999599</v>
      </c>
      <c r="C539">
        <f t="shared" si="56"/>
        <v>178.39999999999969</v>
      </c>
      <c r="D539" s="8">
        <f>EXP(SUMPRODUCT(LN($F539:$S539),AlturaTRI!$C$24:$P$24)+SUMPRODUCT(LN(1-$F539:$S539),1-AlturaTRI!$C$24:$P$24))</f>
        <v>5.9591685865342215E-9</v>
      </c>
      <c r="E539">
        <f t="shared" si="57"/>
        <v>7.867943342550035E-2</v>
      </c>
      <c r="F539" s="4">
        <f t="shared" si="59"/>
        <v>0.46192479957128757</v>
      </c>
      <c r="G539" s="4">
        <f t="shared" si="59"/>
        <v>0.50667336367912674</v>
      </c>
      <c r="H539" s="4">
        <f t="shared" si="59"/>
        <v>0.49801254166734132</v>
      </c>
      <c r="I539" s="4">
        <f t="shared" si="59"/>
        <v>0.49408065076494806</v>
      </c>
      <c r="J539" s="4">
        <f t="shared" si="59"/>
        <v>0.56371873681292073</v>
      </c>
      <c r="K539" s="4">
        <f t="shared" si="59"/>
        <v>0.53611620413054173</v>
      </c>
      <c r="L539" s="4">
        <f t="shared" si="59"/>
        <v>0.98836817601606464</v>
      </c>
      <c r="M539" s="4">
        <f t="shared" si="59"/>
        <v>0.18258983103597154</v>
      </c>
      <c r="N539" s="4">
        <f t="shared" si="59"/>
        <v>0.91080491562887944</v>
      </c>
      <c r="O539" s="4">
        <f t="shared" si="59"/>
        <v>0.96555807466296906</v>
      </c>
      <c r="P539" s="4">
        <f t="shared" si="59"/>
        <v>0.72434727416625755</v>
      </c>
      <c r="Q539" s="4">
        <f t="shared" si="59"/>
        <v>0.89338367224107273</v>
      </c>
      <c r="R539" s="4">
        <f t="shared" si="59"/>
        <v>0.66331686587171423</v>
      </c>
      <c r="S539" s="4">
        <f t="shared" si="59"/>
        <v>0.85200392664121238</v>
      </c>
    </row>
    <row r="540" spans="1:19" x14ac:dyDescent="0.2">
      <c r="A540">
        <v>532</v>
      </c>
      <c r="B540">
        <f t="shared" si="58"/>
        <v>1.3099999999999599</v>
      </c>
      <c r="C540">
        <f t="shared" si="56"/>
        <v>178.47999999999968</v>
      </c>
      <c r="D540" s="8">
        <f>EXP(SUMPRODUCT(LN($F540:$S540),AlturaTRI!$C$24:$P$24)+SUMPRODUCT(LN(1-$F540:$S540),1-AlturaTRI!$C$24:$P$24))</f>
        <v>5.1106578234300475E-9</v>
      </c>
      <c r="E540">
        <f t="shared" si="57"/>
        <v>7.7659337422749414E-2</v>
      </c>
      <c r="F540" s="4">
        <f t="shared" si="59"/>
        <v>0.46309025889449673</v>
      </c>
      <c r="G540" s="4">
        <f t="shared" si="59"/>
        <v>0.50943381529576648</v>
      </c>
      <c r="H540" s="4">
        <f t="shared" si="59"/>
        <v>0.50141572741660823</v>
      </c>
      <c r="I540" s="4">
        <f t="shared" si="59"/>
        <v>0.49629504201142194</v>
      </c>
      <c r="J540" s="4">
        <f t="shared" si="59"/>
        <v>0.56848346530625471</v>
      </c>
      <c r="K540" s="4">
        <f t="shared" si="59"/>
        <v>0.54016990226748274</v>
      </c>
      <c r="L540" s="4">
        <f t="shared" si="59"/>
        <v>0.98872020137570193</v>
      </c>
      <c r="M540" s="4">
        <f t="shared" si="59"/>
        <v>0.18412533759222818</v>
      </c>
      <c r="N540" s="4">
        <f t="shared" si="59"/>
        <v>0.91168776438136256</v>
      </c>
      <c r="O540" s="4">
        <f t="shared" si="59"/>
        <v>0.96643169377973337</v>
      </c>
      <c r="P540" s="4">
        <f t="shared" si="59"/>
        <v>0.72656456068116482</v>
      </c>
      <c r="Q540" s="4">
        <f t="shared" si="59"/>
        <v>0.89532791416303736</v>
      </c>
      <c r="R540" s="4">
        <f t="shared" si="59"/>
        <v>0.66685845898256602</v>
      </c>
      <c r="S540" s="4">
        <f t="shared" si="59"/>
        <v>0.8550048556592913</v>
      </c>
    </row>
    <row r="541" spans="1:19" x14ac:dyDescent="0.2">
      <c r="A541">
        <v>533</v>
      </c>
      <c r="B541">
        <f t="shared" si="58"/>
        <v>1.3199999999999599</v>
      </c>
      <c r="C541">
        <f t="shared" si="56"/>
        <v>178.55999999999969</v>
      </c>
      <c r="D541" s="8">
        <f>EXP(SUMPRODUCT(LN($F541:$S541),AlturaTRI!$C$24:$P$24)+SUMPRODUCT(LN(1-$F541:$S541),1-AlturaTRI!$C$24:$P$24))</f>
        <v>4.3807239950736938E-9</v>
      </c>
      <c r="E541">
        <f t="shared" si="57"/>
        <v>7.6644802323537611E-2</v>
      </c>
      <c r="F541" s="4">
        <f t="shared" si="59"/>
        <v>0.46425612162951485</v>
      </c>
      <c r="G541" s="4">
        <f t="shared" si="59"/>
        <v>0.51219369173506968</v>
      </c>
      <c r="H541" s="4">
        <f t="shared" si="59"/>
        <v>0.5048187819979405</v>
      </c>
      <c r="I541" s="4">
        <f t="shared" si="59"/>
        <v>0.49850957861435646</v>
      </c>
      <c r="J541" s="4">
        <f t="shared" si="59"/>
        <v>0.57323555159190298</v>
      </c>
      <c r="K541" s="4">
        <f t="shared" si="59"/>
        <v>0.54421829233309316</v>
      </c>
      <c r="L541" s="4">
        <f t="shared" si="59"/>
        <v>0.98906169094954821</v>
      </c>
      <c r="M541" s="4">
        <f t="shared" si="59"/>
        <v>0.18567082401317447</v>
      </c>
      <c r="N541" s="4">
        <f t="shared" si="59"/>
        <v>0.91256271362449459</v>
      </c>
      <c r="O541" s="4">
        <f t="shared" si="59"/>
        <v>0.96728390438274403</v>
      </c>
      <c r="P541" s="4">
        <f t="shared" si="59"/>
        <v>0.72877069023826968</v>
      </c>
      <c r="Q541" s="4">
        <f t="shared" si="59"/>
        <v>0.89724077925120738</v>
      </c>
      <c r="R541" s="4">
        <f t="shared" si="59"/>
        <v>0.67038131040298299</v>
      </c>
      <c r="S541" s="4">
        <f t="shared" si="59"/>
        <v>0.85795507942721183</v>
      </c>
    </row>
    <row r="542" spans="1:19" x14ac:dyDescent="0.2">
      <c r="A542">
        <v>534</v>
      </c>
      <c r="B542">
        <f t="shared" si="58"/>
        <v>1.3299999999999599</v>
      </c>
      <c r="C542">
        <f t="shared" si="56"/>
        <v>178.63999999999967</v>
      </c>
      <c r="D542" s="8">
        <f>EXP(SUMPRODUCT(LN($F542:$S542),AlturaTRI!$C$24:$P$24)+SUMPRODUCT(LN(1-$F542:$S542),1-AlturaTRI!$C$24:$P$24))</f>
        <v>3.7531373111288124E-9</v>
      </c>
      <c r="E542">
        <f t="shared" si="57"/>
        <v>7.5635957052246391E-2</v>
      </c>
      <c r="F542" s="4">
        <f t="shared" si="59"/>
        <v>0.46542237516692009</v>
      </c>
      <c r="G542" s="4">
        <f t="shared" si="59"/>
        <v>0.51495282490562755</v>
      </c>
      <c r="H542" s="4">
        <f t="shared" si="59"/>
        <v>0.50822139015432144</v>
      </c>
      <c r="I542" s="4">
        <f t="shared" si="59"/>
        <v>0.50072417369362165</v>
      </c>
      <c r="J542" s="4">
        <f t="shared" si="59"/>
        <v>0.57797415553580456</v>
      </c>
      <c r="K542" s="4">
        <f t="shared" si="59"/>
        <v>0.54826084740715364</v>
      </c>
      <c r="L542" s="4">
        <f t="shared" si="59"/>
        <v>0.98939295302917196</v>
      </c>
      <c r="M542" s="4">
        <f t="shared" si="59"/>
        <v>0.1872263058569292</v>
      </c>
      <c r="N542" s="4">
        <f t="shared" si="59"/>
        <v>0.91342981747730012</v>
      </c>
      <c r="O542" s="4">
        <f t="shared" si="59"/>
        <v>0.96811519341104846</v>
      </c>
      <c r="P542" s="4">
        <f t="shared" si="59"/>
        <v>0.73096561115970393</v>
      </c>
      <c r="Q542" s="4">
        <f t="shared" si="59"/>
        <v>0.8991226257143532</v>
      </c>
      <c r="R542" s="4">
        <f t="shared" si="59"/>
        <v>0.67388512677926693</v>
      </c>
      <c r="S542" s="4">
        <f t="shared" si="59"/>
        <v>0.86085504395590406</v>
      </c>
    </row>
    <row r="543" spans="1:19" x14ac:dyDescent="0.2">
      <c r="A543">
        <v>535</v>
      </c>
      <c r="B543">
        <f t="shared" si="58"/>
        <v>1.3399999999999599</v>
      </c>
      <c r="C543">
        <f t="shared" si="56"/>
        <v>178.71999999999969</v>
      </c>
      <c r="D543" s="8">
        <f>EXP(SUMPRODUCT(LN($F543:$S543),AlturaTRI!$C$24:$P$24)+SUMPRODUCT(LN(1-$F543:$S543),1-AlturaTRI!$C$24:$P$24))</f>
        <v>3.2138382032498607E-9</v>
      </c>
      <c r="E543">
        <f t="shared" si="57"/>
        <v>7.4632927147046654E-2</v>
      </c>
      <c r="F543" s="4">
        <f t="shared" si="59"/>
        <v>0.46658900688024391</v>
      </c>
      <c r="G543" s="4">
        <f t="shared" si="59"/>
        <v>0.51771104689719349</v>
      </c>
      <c r="H543" s="4">
        <f t="shared" si="59"/>
        <v>0.51162323679414701</v>
      </c>
      <c r="I543" s="4">
        <f t="shared" si="59"/>
        <v>0.50293874035991037</v>
      </c>
      <c r="J543" s="4">
        <f t="shared" si="59"/>
        <v>0.58269844682191352</v>
      </c>
      <c r="K543" s="4">
        <f t="shared" si="59"/>
        <v>0.55229704363691867</v>
      </c>
      <c r="L543" s="4">
        <f t="shared" si="59"/>
        <v>0.98971428730513877</v>
      </c>
      <c r="M543" s="4">
        <f t="shared" si="59"/>
        <v>0.18879179782562144</v>
      </c>
      <c r="N543" s="4">
        <f t="shared" si="59"/>
        <v>0.91428913001910406</v>
      </c>
      <c r="O543" s="4">
        <f t="shared" si="59"/>
        <v>0.9689260386255738</v>
      </c>
      <c r="P543" s="4">
        <f t="shared" si="59"/>
        <v>0.73314927367342353</v>
      </c>
      <c r="Q543" s="4">
        <f t="shared" si="59"/>
        <v>0.90097381316015135</v>
      </c>
      <c r="R543" s="4">
        <f t="shared" si="59"/>
        <v>0.67736962270483281</v>
      </c>
      <c r="S543" s="4">
        <f t="shared" si="59"/>
        <v>0.86370520864763767</v>
      </c>
    </row>
    <row r="544" spans="1:19" x14ac:dyDescent="0.2">
      <c r="A544">
        <v>536</v>
      </c>
      <c r="B544">
        <f t="shared" si="58"/>
        <v>1.3499999999999599</v>
      </c>
      <c r="C544">
        <f t="shared" si="56"/>
        <v>178.79999999999967</v>
      </c>
      <c r="D544" s="8">
        <f>EXP(SUMPRODUCT(LN($F544:$S544),AlturaTRI!$C$24:$P$24)+SUMPRODUCT(LN(1-$F544:$S544),1-AlturaTRI!$C$24:$P$24))</f>
        <v>2.7506546906724038E-9</v>
      </c>
      <c r="E544">
        <f t="shared" si="57"/>
        <v>7.3635834754588417E-2</v>
      </c>
      <c r="F544" s="4">
        <f t="shared" si="59"/>
        <v>0.46775600412651286</v>
      </c>
      <c r="G544" s="4">
        <f t="shared" si="59"/>
        <v>0.52046819002150879</v>
      </c>
      <c r="H544" s="4">
        <f t="shared" si="59"/>
        <v>0.51502400710790142</v>
      </c>
      <c r="I544" s="4">
        <f t="shared" si="59"/>
        <v>0.50515319172837458</v>
      </c>
      <c r="J544" s="4">
        <f t="shared" si="59"/>
        <v>0.58740760551056026</v>
      </c>
      <c r="K544" s="4">
        <f t="shared" si="59"/>
        <v>0.55632636050492279</v>
      </c>
      <c r="L544" s="4">
        <f t="shared" si="59"/>
        <v>0.99002598508170103</v>
      </c>
      <c r="M544" s="4">
        <f t="shared" si="59"/>
        <v>0.19036731375181123</v>
      </c>
      <c r="N544" s="4">
        <f t="shared" si="59"/>
        <v>0.91514070528182512</v>
      </c>
      <c r="O544" s="4">
        <f t="shared" si="59"/>
        <v>0.96971690868373639</v>
      </c>
      <c r="P544" s="4">
        <f t="shared" si="59"/>
        <v>0.73532162990477745</v>
      </c>
      <c r="Q544" s="4">
        <f t="shared" si="59"/>
        <v>0.90279470234549486</v>
      </c>
      <c r="R544" s="4">
        <f t="shared" si="59"/>
        <v>0.680834520768687</v>
      </c>
      <c r="S544" s="4">
        <f t="shared" si="59"/>
        <v>0.86650604545612187</v>
      </c>
    </row>
    <row r="545" spans="1:19" x14ac:dyDescent="0.2">
      <c r="A545">
        <v>537</v>
      </c>
      <c r="B545">
        <f t="shared" si="58"/>
        <v>1.3599999999999599</v>
      </c>
      <c r="C545">
        <f t="shared" si="56"/>
        <v>178.87999999999968</v>
      </c>
      <c r="D545" s="8">
        <f>EXP(SUMPRODUCT(LN($F545:$S545),AlturaTRI!$C$24:$P$24)+SUMPRODUCT(LN(1-$F545:$S545),1-AlturaTRI!$C$24:$P$24))</f>
        <v>2.3530554537483465E-9</v>
      </c>
      <c r="E545">
        <f t="shared" si="57"/>
        <v>7.2644798626444781E-2</v>
      </c>
      <c r="F545" s="4">
        <f t="shared" si="59"/>
        <v>0.4689233542467931</v>
      </c>
      <c r="G545" s="4">
        <f t="shared" si="59"/>
        <v>0.52322408685301458</v>
      </c>
      <c r="H545" s="4">
        <f t="shared" si="59"/>
        <v>0.51842338668460974</v>
      </c>
      <c r="I545" s="4">
        <f t="shared" si="59"/>
        <v>0.50736744093225938</v>
      </c>
      <c r="J545" s="4">
        <f t="shared" si="59"/>
        <v>0.59210082258104912</v>
      </c>
      <c r="K545" s="4">
        <f t="shared" si="59"/>
        <v>0.56034828109308665</v>
      </c>
      <c r="L545" s="4">
        <f t="shared" si="59"/>
        <v>0.99032832948769323</v>
      </c>
      <c r="M545" s="4">
        <f t="shared" si="59"/>
        <v>0.19195286658493177</v>
      </c>
      <c r="N545" s="4">
        <f t="shared" si="59"/>
        <v>0.91598459724243508</v>
      </c>
      <c r="O545" s="4">
        <f t="shared" si="59"/>
        <v>0.97048826321926118</v>
      </c>
      <c r="P545" s="4">
        <f t="shared" si="59"/>
        <v>0.7374826338675361</v>
      </c>
      <c r="Q545" s="4">
        <f t="shared" si="59"/>
        <v>0.90458565493494059</v>
      </c>
      <c r="R545" s="4">
        <f t="shared" si="59"/>
        <v>0.68427955159748299</v>
      </c>
      <c r="S545" s="4">
        <f t="shared" si="59"/>
        <v>0.86925803806347313</v>
      </c>
    </row>
    <row r="546" spans="1:19" x14ac:dyDescent="0.2">
      <c r="A546">
        <v>538</v>
      </c>
      <c r="B546">
        <f t="shared" si="58"/>
        <v>1.3699999999999599</v>
      </c>
      <c r="C546">
        <f t="shared" si="56"/>
        <v>178.95999999999967</v>
      </c>
      <c r="D546" s="8">
        <f>EXP(SUMPRODUCT(LN($F546:$S546),AlturaTRI!$C$24:$P$24)+SUMPRODUCT(LN(1-$F546:$S546),1-AlturaTRI!$C$24:$P$24))</f>
        <v>2.0119342614792244E-9</v>
      </c>
      <c r="E546">
        <f t="shared" si="57"/>
        <v>7.1659934117289464E-2</v>
      </c>
      <c r="F546" s="4">
        <f t="shared" si="59"/>
        <v>0.47009104456673623</v>
      </c>
      <c r="G546" s="4">
        <f t="shared" si="59"/>
        <v>0.52597857026942652</v>
      </c>
      <c r="H546" s="4">
        <f t="shared" si="59"/>
        <v>0.52182106162797748</v>
      </c>
      <c r="I546" s="4">
        <f t="shared" si="59"/>
        <v>0.50958140113653216</v>
      </c>
      <c r="J546" s="4">
        <f t="shared" si="59"/>
        <v>0.596777300457774</v>
      </c>
      <c r="K546" s="4">
        <f t="shared" si="59"/>
        <v>0.56436229234284752</v>
      </c>
      <c r="L546" s="4">
        <f t="shared" si="59"/>
        <v>0.9906215956835861</v>
      </c>
      <c r="M546" s="4">
        <f t="shared" si="59"/>
        <v>0.1935484683777608</v>
      </c>
      <c r="N546" s="4">
        <f t="shared" si="59"/>
        <v>0.9168208598155827</v>
      </c>
      <c r="O546" s="4">
        <f t="shared" si="59"/>
        <v>0.97124055292680822</v>
      </c>
      <c r="P546" s="4">
        <f t="shared" si="59"/>
        <v>0.73963224145439144</v>
      </c>
      <c r="Q546" s="4">
        <f t="shared" si="59"/>
        <v>0.90634703326723542</v>
      </c>
      <c r="R546" s="4">
        <f t="shared" si="59"/>
        <v>0.68770445389121648</v>
      </c>
      <c r="S546" s="4">
        <f t="shared" si="59"/>
        <v>0.87196168107474847</v>
      </c>
    </row>
    <row r="547" spans="1:19" x14ac:dyDescent="0.2">
      <c r="A547">
        <v>539</v>
      </c>
      <c r="B547">
        <f t="shared" si="58"/>
        <v>1.3799999999999599</v>
      </c>
      <c r="C547">
        <f t="shared" si="56"/>
        <v>179.03999999999968</v>
      </c>
      <c r="D547" s="8">
        <f>EXP(SUMPRODUCT(LN($F547:$S547),AlturaTRI!$C$24:$P$24)+SUMPRODUCT(LN(1-$F547:$S547),1-AlturaTRI!$C$24:$P$24))</f>
        <v>1.7194219078667745E-9</v>
      </c>
      <c r="E547">
        <f t="shared" si="57"/>
        <v>7.0681353184785592E-2</v>
      </c>
      <c r="F547" s="4">
        <f t="shared" si="59"/>
        <v>0.47125906239712567</v>
      </c>
      <c r="G547" s="4">
        <f t="shared" si="59"/>
        <v>0.52873147349215377</v>
      </c>
      <c r="H547" s="4">
        <f t="shared" si="59"/>
        <v>0.5252167186721266</v>
      </c>
      <c r="I547" s="4">
        <f t="shared" ref="G547:S566" si="60">1/(1+EXP(-I$2*($B547-I$3)))</f>
        <v>0.5117949855514996</v>
      </c>
      <c r="J547" s="4">
        <f t="shared" si="60"/>
        <v>0.60143625351918106</v>
      </c>
      <c r="K547" s="4">
        <f t="shared" si="60"/>
        <v>0.56836788531103877</v>
      </c>
      <c r="L547" s="4">
        <f t="shared" si="60"/>
        <v>0.99090605106468022</v>
      </c>
      <c r="M547" s="4">
        <f t="shared" si="60"/>
        <v>0.19515413027292527</v>
      </c>
      <c r="N547" s="4">
        <f t="shared" si="60"/>
        <v>0.91764954684637823</v>
      </c>
      <c r="O547" s="4">
        <f t="shared" si="60"/>
        <v>0.97197421965100872</v>
      </c>
      <c r="P547" s="4">
        <f t="shared" si="60"/>
        <v>0.74177041042694225</v>
      </c>
      <c r="Q547" s="4">
        <f t="shared" si="60"/>
        <v>0.90807920012985566</v>
      </c>
      <c r="R547" s="4">
        <f t="shared" si="60"/>
        <v>0.6911089744526222</v>
      </c>
      <c r="S547" s="4">
        <f t="shared" si="60"/>
        <v>0.87461747923067379</v>
      </c>
    </row>
    <row r="548" spans="1:19" x14ac:dyDescent="0.2">
      <c r="A548">
        <v>540</v>
      </c>
      <c r="B548">
        <f t="shared" si="58"/>
        <v>1.3899999999999599</v>
      </c>
      <c r="C548">
        <f t="shared" si="56"/>
        <v>179.11999999999969</v>
      </c>
      <c r="D548" s="8">
        <f>EXP(SUMPRODUCT(LN($F548:$S548),AlturaTRI!$C$24:$P$24)+SUMPRODUCT(LN(1-$F548:$S548),1-AlturaTRI!$C$24:$P$24))</f>
        <v>1.4687222642760355E-9</v>
      </c>
      <c r="E548">
        <f t="shared" si="57"/>
        <v>6.9709164391162912E-2</v>
      </c>
      <c r="F548" s="4">
        <f t="shared" ref="F548:S611" si="61">1/(1+EXP(-F$2*($B548-F$3)))</f>
        <v>0.47242739503442566</v>
      </c>
      <c r="G548" s="4">
        <f t="shared" si="60"/>
        <v>0.53148263012654029</v>
      </c>
      <c r="H548" s="4">
        <f t="shared" si="60"/>
        <v>0.52861004529683442</v>
      </c>
      <c r="I548" s="4">
        <f t="shared" si="60"/>
        <v>0.51400810744641068</v>
      </c>
      <c r="J548" s="4">
        <f t="shared" si="60"/>
        <v>0.60607690858894558</v>
      </c>
      <c r="K548" s="4">
        <f t="shared" si="60"/>
        <v>0.57236455542125653</v>
      </c>
      <c r="L548" s="4">
        <f t="shared" si="60"/>
        <v>0.99118195546041377</v>
      </c>
      <c r="M548" s="4">
        <f t="shared" si="60"/>
        <v>0.19676986248944558</v>
      </c>
      <c r="N548" s="4">
        <f t="shared" si="60"/>
        <v>0.91847071210334064</v>
      </c>
      <c r="O548" s="4">
        <f t="shared" si="60"/>
        <v>0.9726896964795454</v>
      </c>
      <c r="P548" s="4">
        <f t="shared" si="60"/>
        <v>0.74389710040517454</v>
      </c>
      <c r="Q548" s="4">
        <f t="shared" si="60"/>
        <v>0.90978251854147962</v>
      </c>
      <c r="R548" s="4">
        <f t="shared" si="60"/>
        <v>0.6944928682103465</v>
      </c>
      <c r="S548" s="4">
        <f t="shared" si="60"/>
        <v>0.87722594663911091</v>
      </c>
    </row>
    <row r="549" spans="1:19" x14ac:dyDescent="0.2">
      <c r="A549">
        <v>541</v>
      </c>
      <c r="B549">
        <f t="shared" si="58"/>
        <v>1.3999999999999599</v>
      </c>
      <c r="C549">
        <f t="shared" si="56"/>
        <v>179.19999999999968</v>
      </c>
      <c r="D549" s="8">
        <f>EXP(SUMPRODUCT(LN($F549:$S549),AlturaTRI!$C$24:$P$24)+SUMPRODUCT(LN(1-$F549:$S549),1-AlturaTRI!$C$24:$P$24))</f>
        <v>1.2539694568163601E-9</v>
      </c>
      <c r="E549">
        <f t="shared" si="57"/>
        <v>6.874347290645931E-2</v>
      </c>
      <c r="F549" s="4">
        <f t="shared" si="61"/>
        <v>0.47359602976133047</v>
      </c>
      <c r="G549" s="4">
        <f t="shared" si="60"/>
        <v>0.53423187420190832</v>
      </c>
      <c r="H549" s="4">
        <f t="shared" si="60"/>
        <v>0.53200072984218949</v>
      </c>
      <c r="I549" s="4">
        <f t="shared" si="60"/>
        <v>0.51622068016304001</v>
      </c>
      <c r="J549" s="4">
        <f t="shared" si="60"/>
        <v>0.61069850540877835</v>
      </c>
      <c r="K549" s="4">
        <f t="shared" si="60"/>
        <v>0.57635180271045761</v>
      </c>
      <c r="L549" s="4">
        <f t="shared" si="60"/>
        <v>0.99144956132977469</v>
      </c>
      <c r="M549" s="4">
        <f t="shared" si="60"/>
        <v>0.19839567430932517</v>
      </c>
      <c r="N549" s="4">
        <f t="shared" si="60"/>
        <v>0.9192844092715039</v>
      </c>
      <c r="O549" s="4">
        <f t="shared" si="60"/>
        <v>0.97338740783991573</v>
      </c>
      <c r="P549" s="4">
        <f t="shared" si="60"/>
        <v>0.74601227285645122</v>
      </c>
      <c r="Q549" s="4">
        <f t="shared" si="60"/>
        <v>0.91145735154231444</v>
      </c>
      <c r="R549" s="4">
        <f t="shared" si="60"/>
        <v>0.6978558982359746</v>
      </c>
      <c r="S549" s="4">
        <f t="shared" si="60"/>
        <v>0.87978760602574524</v>
      </c>
    </row>
    <row r="550" spans="1:19" x14ac:dyDescent="0.2">
      <c r="A550">
        <v>542</v>
      </c>
      <c r="B550">
        <f t="shared" si="58"/>
        <v>1.40999999999996</v>
      </c>
      <c r="C550">
        <f t="shared" si="56"/>
        <v>179.27999999999969</v>
      </c>
      <c r="D550" s="8">
        <f>EXP(SUMPRODUCT(LN($F550:$S550),AlturaTRI!$C$24:$P$24)+SUMPRODUCT(LN(1-$F550:$S550),1-AlturaTRI!$C$24:$P$24))</f>
        <v>1.0701035342845944E-9</v>
      </c>
      <c r="E550">
        <f t="shared" si="57"/>
        <v>6.7784380513402576E-2</v>
      </c>
      <c r="F550" s="4">
        <f t="shared" si="61"/>
        <v>0.47476495384731621</v>
      </c>
      <c r="G550" s="4">
        <f t="shared" si="60"/>
        <v>0.5369790402113831</v>
      </c>
      <c r="H550" s="4">
        <f t="shared" si="60"/>
        <v>0.53538846162257303</v>
      </c>
      <c r="I550" s="4">
        <f t="shared" si="60"/>
        <v>0.51843261712924626</v>
      </c>
      <c r="J550" s="4">
        <f t="shared" si="60"/>
        <v>0.61530029709232048</v>
      </c>
      <c r="K550" s="4">
        <f t="shared" si="60"/>
        <v>0.5803291320705416</v>
      </c>
      <c r="L550" s="4">
        <f t="shared" si="60"/>
        <v>0.99170911395281325</v>
      </c>
      <c r="M550" s="4">
        <f t="shared" si="60"/>
        <v>0.2000315740641907</v>
      </c>
      <c r="N550" s="4">
        <f t="shared" si="60"/>
        <v>0.92009069194567938</v>
      </c>
      <c r="O550" s="4">
        <f t="shared" si="60"/>
        <v>0.97406776959954333</v>
      </c>
      <c r="P550" s="4">
        <f t="shared" si="60"/>
        <v>0.74811589108402365</v>
      </c>
      <c r="Q550" s="4">
        <f t="shared" si="60"/>
        <v>0.91310406199217697</v>
      </c>
      <c r="R550" s="4">
        <f t="shared" si="60"/>
        <v>0.70119783575499806</v>
      </c>
      <c r="S550" s="4">
        <f t="shared" si="60"/>
        <v>0.88230298800439555</v>
      </c>
    </row>
    <row r="551" spans="1:19" x14ac:dyDescent="0.2">
      <c r="A551">
        <v>543</v>
      </c>
      <c r="B551">
        <f t="shared" si="58"/>
        <v>1.41999999999996</v>
      </c>
      <c r="C551">
        <f t="shared" si="56"/>
        <v>179.35999999999967</v>
      </c>
      <c r="D551" s="8">
        <f>EXP(SUMPRODUCT(LN($F551:$S551),AlturaTRI!$C$24:$P$24)+SUMPRODUCT(LN(1-$F551:$S551),1-AlturaTRI!$C$24:$P$24))</f>
        <v>9.1276230826625768E-10</v>
      </c>
      <c r="E551">
        <f t="shared" si="57"/>
        <v>6.6831985613906186E-2</v>
      </c>
      <c r="F551" s="4">
        <f t="shared" si="61"/>
        <v>0.47593415454919208</v>
      </c>
      <c r="G551" s="4">
        <f t="shared" si="60"/>
        <v>0.53972396315148008</v>
      </c>
      <c r="H551" s="4">
        <f t="shared" si="60"/>
        <v>0.53877293103987756</v>
      </c>
      <c r="I551" s="4">
        <f t="shared" si="60"/>
        <v>0.52064383187250274</v>
      </c>
      <c r="J551" s="4">
        <f t="shared" si="60"/>
        <v>0.61988155055963257</v>
      </c>
      <c r="K551" s="4">
        <f t="shared" si="60"/>
        <v>0.58429605348468039</v>
      </c>
      <c r="L551" s="4">
        <f t="shared" si="60"/>
        <v>0.99196085161825787</v>
      </c>
      <c r="M551" s="4">
        <f t="shared" si="60"/>
        <v>0.20167756912198909</v>
      </c>
      <c r="N551" s="4">
        <f t="shared" si="60"/>
        <v>0.92088961362387711</v>
      </c>
      <c r="O551" s="4">
        <f t="shared" si="60"/>
        <v>0.97473118916891499</v>
      </c>
      <c r="P551" s="4">
        <f t="shared" si="60"/>
        <v>0.75020792021507521</v>
      </c>
      <c r="Q551" s="4">
        <f t="shared" si="60"/>
        <v>0.91472301237623488</v>
      </c>
      <c r="R551" s="4">
        <f t="shared" si="60"/>
        <v>0.70451846015181629</v>
      </c>
      <c r="S551" s="4">
        <f t="shared" si="60"/>
        <v>0.88477263036729126</v>
      </c>
    </row>
    <row r="552" spans="1:19" x14ac:dyDescent="0.2">
      <c r="A552">
        <v>544</v>
      </c>
      <c r="B552">
        <f t="shared" si="58"/>
        <v>1.42999999999996</v>
      </c>
      <c r="C552">
        <f t="shared" si="56"/>
        <v>179.43999999999969</v>
      </c>
      <c r="D552" s="8">
        <f>EXP(SUMPRODUCT(LN($F552:$S552),AlturaTRI!$C$24:$P$24)+SUMPRODUCT(LN(1-$F552:$S552),1-AlturaTRI!$C$24:$P$24))</f>
        <v>7.7818732687647334E-10</v>
      </c>
      <c r="E552">
        <f t="shared" si="57"/>
        <v>6.588638323715347E-2</v>
      </c>
      <c r="F552" s="4">
        <f t="shared" si="61"/>
        <v>0.47710361911165472</v>
      </c>
      <c r="G552" s="4">
        <f t="shared" si="60"/>
        <v>0.54246647856143271</v>
      </c>
      <c r="H552" s="4">
        <f t="shared" si="60"/>
        <v>0.54215382969587778</v>
      </c>
      <c r="I552" s="4">
        <f t="shared" si="60"/>
        <v>0.52285423803339437</v>
      </c>
      <c r="J552" s="4">
        <f t="shared" si="60"/>
        <v>0.62444154695183041</v>
      </c>
      <c r="K552" s="4">
        <f t="shared" si="60"/>
        <v>0.58825208225816661</v>
      </c>
      <c r="L552" s="4">
        <f t="shared" si="60"/>
        <v>0.99220500580724091</v>
      </c>
      <c r="M552" s="4">
        <f t="shared" si="60"/>
        <v>0.20333366587374793</v>
      </c>
      <c r="N552" s="4">
        <f t="shared" si="60"/>
        <v>0.92168122770088012</v>
      </c>
      <c r="O552" s="4">
        <f t="shared" si="60"/>
        <v>0.97537806560743334</v>
      </c>
      <c r="P552" s="4">
        <f t="shared" si="60"/>
        <v>0.75228832718831296</v>
      </c>
      <c r="Q552" s="4">
        <f t="shared" si="60"/>
        <v>0.91631456461829552</v>
      </c>
      <c r="R552" s="4">
        <f t="shared" si="60"/>
        <v>0.70781755896886878</v>
      </c>
      <c r="S552" s="4">
        <f t="shared" si="60"/>
        <v>0.88719707739558673</v>
      </c>
    </row>
    <row r="553" spans="1:19" x14ac:dyDescent="0.2">
      <c r="A553">
        <v>545</v>
      </c>
      <c r="B553">
        <f t="shared" si="58"/>
        <v>1.43999999999996</v>
      </c>
      <c r="C553">
        <f t="shared" si="56"/>
        <v>179.51999999999967</v>
      </c>
      <c r="D553" s="8">
        <f>EXP(SUMPRODUCT(LN($F553:$S553),AlturaTRI!$C$24:$P$24)+SUMPRODUCT(LN(1-$F553:$S553),1-AlturaTRI!$C$24:$P$24))</f>
        <v>6.6314219123760001E-10</v>
      </c>
      <c r="E553">
        <f t="shared" si="57"/>
        <v>6.4947665049242986E-2</v>
      </c>
      <c r="F553" s="4">
        <f t="shared" si="61"/>
        <v>0.47827333476784184</v>
      </c>
      <c r="G553" s="4">
        <f t="shared" si="60"/>
        <v>0.54520642256224205</v>
      </c>
      <c r="H553" s="4">
        <f t="shared" si="60"/>
        <v>0.54553085050366501</v>
      </c>
      <c r="I553" s="4">
        <f t="shared" si="60"/>
        <v>0.52506374937907696</v>
      </c>
      <c r="J553" s="4">
        <f t="shared" si="60"/>
        <v>0.62897958202546744</v>
      </c>
      <c r="K553" s="4">
        <f t="shared" si="60"/>
        <v>0.59219673924356331</v>
      </c>
      <c r="L553" s="4">
        <f t="shared" si="60"/>
        <v>0.99244180137315074</v>
      </c>
      <c r="M553" s="4">
        <f t="shared" si="60"/>
        <v>0.20499986972040418</v>
      </c>
      <c r="N553" s="4">
        <f t="shared" si="60"/>
        <v>0.92246558746197271</v>
      </c>
      <c r="O553" s="4">
        <f t="shared" si="60"/>
        <v>0.97600878973170024</v>
      </c>
      <c r="P553" s="4">
        <f t="shared" si="60"/>
        <v>0.75435708074111729</v>
      </c>
      <c r="Q553" s="4">
        <f t="shared" si="60"/>
        <v>0.91787907990153372</v>
      </c>
      <c r="R553" s="4">
        <f t="shared" si="60"/>
        <v>0.71109492790000572</v>
      </c>
      <c r="S553" s="4">
        <f t="shared" si="60"/>
        <v>0.88957687919033324</v>
      </c>
    </row>
    <row r="554" spans="1:19" x14ac:dyDescent="0.2">
      <c r="A554">
        <v>546</v>
      </c>
      <c r="B554">
        <f t="shared" si="58"/>
        <v>1.44999999999996</v>
      </c>
      <c r="C554">
        <f t="shared" si="56"/>
        <v>179.59999999999968</v>
      </c>
      <c r="D554" s="8">
        <f>EXP(SUMPRODUCT(LN($F554:$S554),AlturaTRI!$C$24:$P$24)+SUMPRODUCT(LN(1-$F554:$S554),1-AlturaTRI!$C$24:$P$24))</f>
        <v>5.6484164264917914E-10</v>
      </c>
      <c r="E554">
        <f t="shared" si="57"/>
        <v>6.4015919364367277E-2</v>
      </c>
      <c r="F554" s="4">
        <f t="shared" si="61"/>
        <v>0.47944328873988873</v>
      </c>
      <c r="G554" s="4">
        <f t="shared" si="60"/>
        <v>0.54794363189542983</v>
      </c>
      <c r="H554" s="4">
        <f t="shared" si="60"/>
        <v>0.5489036877980622</v>
      </c>
      <c r="I554" s="4">
        <f t="shared" si="60"/>
        <v>0.52727227981669522</v>
      </c>
      <c r="J554" s="4">
        <f t="shared" si="60"/>
        <v>0.63349496652631154</v>
      </c>
      <c r="K554" s="4">
        <f t="shared" si="60"/>
        <v>0.59612955105994903</v>
      </c>
      <c r="L554" s="4">
        <f t="shared" si="60"/>
        <v>0.99267145671762935</v>
      </c>
      <c r="M554" s="4">
        <f t="shared" si="60"/>
        <v>0.20667618505970806</v>
      </c>
      <c r="N554" s="4">
        <f t="shared" si="60"/>
        <v>0.92324274607681944</v>
      </c>
      <c r="O554" s="4">
        <f t="shared" si="60"/>
        <v>0.97662374422594722</v>
      </c>
      <c r="P554" s="4">
        <f t="shared" si="60"/>
        <v>0.75641415139626422</v>
      </c>
      <c r="Q554" s="4">
        <f t="shared" si="60"/>
        <v>0.9194169184965354</v>
      </c>
      <c r="R554" s="4">
        <f t="shared" si="60"/>
        <v>0.71435037077820274</v>
      </c>
      <c r="S554" s="4">
        <f t="shared" si="60"/>
        <v>0.89191259102406351</v>
      </c>
    </row>
    <row r="555" spans="1:19" x14ac:dyDescent="0.2">
      <c r="A555">
        <v>547</v>
      </c>
      <c r="B555">
        <f t="shared" si="58"/>
        <v>1.45999999999996</v>
      </c>
      <c r="C555">
        <f t="shared" si="56"/>
        <v>179.67999999999967</v>
      </c>
      <c r="D555" s="8">
        <f>EXP(SUMPRODUCT(LN($F555:$S555),AlturaTRI!$C$24:$P$24)+SUMPRODUCT(LN(1-$F555:$S555),1-AlturaTRI!$C$24:$P$24))</f>
        <v>4.8089004166140421E-10</v>
      </c>
      <c r="E555">
        <f t="shared" si="57"/>
        <v>6.3091231157496944E-2</v>
      </c>
      <c r="F555" s="4">
        <f t="shared" si="61"/>
        <v>0.48061346823948436</v>
      </c>
      <c r="G555" s="4">
        <f t="shared" si="60"/>
        <v>0.55067794396147296</v>
      </c>
      <c r="H555" s="4">
        <f t="shared" si="60"/>
        <v>0.5522720374449358</v>
      </c>
      <c r="I555" s="4">
        <f t="shared" si="60"/>
        <v>0.52947974340675297</v>
      </c>
      <c r="J555" s="4">
        <f t="shared" si="60"/>
        <v>0.63798702654221096</v>
      </c>
      <c r="K555" s="4">
        <f t="shared" si="60"/>
        <v>0.60005005030605796</v>
      </c>
      <c r="L555" s="4">
        <f t="shared" si="60"/>
        <v>0.99289418396274032</v>
      </c>
      <c r="M555" s="4">
        <f t="shared" si="60"/>
        <v>0.20836261527320857</v>
      </c>
      <c r="N555" s="4">
        <f t="shared" si="60"/>
        <v>0.92401275659349535</v>
      </c>
      <c r="O555" s="4">
        <f t="shared" si="60"/>
        <v>0.97722330375435951</v>
      </c>
      <c r="P555" s="4">
        <f t="shared" si="60"/>
        <v>0.75845951144823121</v>
      </c>
      <c r="Q555" s="4">
        <f t="shared" si="60"/>
        <v>0.9209284395965377</v>
      </c>
      <c r="R555" s="4">
        <f t="shared" si="60"/>
        <v>0.71758369955773837</v>
      </c>
      <c r="S555" s="4">
        <f t="shared" si="60"/>
        <v>0.89420477271309162</v>
      </c>
    </row>
    <row r="556" spans="1:19" x14ac:dyDescent="0.2">
      <c r="A556">
        <v>548</v>
      </c>
      <c r="B556">
        <f t="shared" si="58"/>
        <v>1.46999999999996</v>
      </c>
      <c r="C556">
        <f t="shared" si="56"/>
        <v>179.75999999999968</v>
      </c>
      <c r="D556" s="8">
        <f>EXP(SUMPRODUCT(LN($F556:$S556),AlturaTRI!$C$24:$P$24)+SUMPRODUCT(LN(1-$F556:$S556),1-AlturaTRI!$C$24:$P$24))</f>
        <v>4.0922803075380856E-10</v>
      </c>
      <c r="E556">
        <f t="shared" si="57"/>
        <v>6.217368207854073E-2</v>
      </c>
      <c r="F556" s="4">
        <f t="shared" si="61"/>
        <v>0.4817838604684288</v>
      </c>
      <c r="G556" s="4">
        <f t="shared" si="60"/>
        <v>0.55340919685790346</v>
      </c>
      <c r="H556" s="4">
        <f t="shared" si="60"/>
        <v>0.5556355969493223</v>
      </c>
      <c r="I556" s="4">
        <f t="shared" si="60"/>
        <v>0.53168605437643368</v>
      </c>
      <c r="J556" s="4">
        <f t="shared" si="60"/>
        <v>0.64245510383479432</v>
      </c>
      <c r="K556" s="4">
        <f t="shared" si="60"/>
        <v>0.60395777576713316</v>
      </c>
      <c r="L556" s="4">
        <f t="shared" si="60"/>
        <v>0.99311018911933358</v>
      </c>
      <c r="M556" s="4">
        <f t="shared" si="60"/>
        <v>0.21005916271332625</v>
      </c>
      <c r="N556" s="4">
        <f t="shared" si="60"/>
        <v>0.92477567193266341</v>
      </c>
      <c r="O556" s="4">
        <f t="shared" si="60"/>
        <v>0.97780783507503677</v>
      </c>
      <c r="P556" s="4">
        <f t="shared" si="60"/>
        <v>0.76049313494910187</v>
      </c>
      <c r="Q556" s="4">
        <f t="shared" si="60"/>
        <v>0.92241400115973138</v>
      </c>
      <c r="R556" s="4">
        <f t="shared" si="60"/>
        <v>0.72079473429095264</v>
      </c>
      <c r="S556" s="4">
        <f t="shared" si="60"/>
        <v>0.89645398801057929</v>
      </c>
    </row>
    <row r="557" spans="1:19" x14ac:dyDescent="0.2">
      <c r="A557">
        <v>549</v>
      </c>
      <c r="B557">
        <f t="shared" si="58"/>
        <v>1.47999999999996</v>
      </c>
      <c r="C557">
        <f t="shared" si="56"/>
        <v>179.83999999999969</v>
      </c>
      <c r="D557" s="8">
        <f>EXP(SUMPRODUCT(LN($F557:$S557),AlturaTRI!$C$24:$P$24)+SUMPRODUCT(LN(1-$F557:$S557),1-AlturaTRI!$C$24:$P$24))</f>
        <v>3.4808632258700093E-10</v>
      </c>
      <c r="E557">
        <f t="shared" si="57"/>
        <v>6.1263350467952275E-2</v>
      </c>
      <c r="F557" s="4">
        <f t="shared" si="61"/>
        <v>0.48295445261919262</v>
      </c>
      <c r="G557" s="4">
        <f t="shared" si="60"/>
        <v>0.5561372294170529</v>
      </c>
      <c r="H557" s="4">
        <f t="shared" si="60"/>
        <v>0.55899406556228859</v>
      </c>
      <c r="I557" s="4">
        <f t="shared" si="60"/>
        <v>0.53389112713286491</v>
      </c>
      <c r="J557" s="4">
        <f t="shared" si="60"/>
        <v>0.64689855614979319</v>
      </c>
      <c r="K557" s="4">
        <f t="shared" si="60"/>
        <v>0.60785227261531527</v>
      </c>
      <c r="L557" s="4">
        <f t="shared" si="60"/>
        <v>0.99331967225164408</v>
      </c>
      <c r="M557" s="4">
        <f t="shared" si="60"/>
        <v>0.21176582869052032</v>
      </c>
      <c r="N557" s="4">
        <f t="shared" si="60"/>
        <v>0.92553154488189782</v>
      </c>
      <c r="O557" s="4">
        <f t="shared" si="60"/>
        <v>0.97837769715536327</v>
      </c>
      <c r="P557" s="4">
        <f t="shared" si="60"/>
        <v>0.7625149976940796</v>
      </c>
      <c r="Q557" s="4">
        <f t="shared" si="60"/>
        <v>0.92387395975849851</v>
      </c>
      <c r="R557" s="4">
        <f t="shared" si="60"/>
        <v>0.72398330309971215</v>
      </c>
      <c r="S557" s="4">
        <f t="shared" si="60"/>
        <v>0.89866080402037107</v>
      </c>
    </row>
    <row r="558" spans="1:19" x14ac:dyDescent="0.2">
      <c r="A558">
        <v>550</v>
      </c>
      <c r="B558">
        <f t="shared" si="58"/>
        <v>1.48999999999996</v>
      </c>
      <c r="C558">
        <f t="shared" si="56"/>
        <v>179.91999999999967</v>
      </c>
      <c r="D558" s="8">
        <f>EXP(SUMPRODUCT(LN($F558:$S558),AlturaTRI!$C$24:$P$24)+SUMPRODUCT(LN(1-$F558:$S558),1-AlturaTRI!$C$24:$P$24))</f>
        <v>2.9594568811837021E-10</v>
      </c>
      <c r="E558">
        <f t="shared" si="57"/>
        <v>6.0360311373753202E-2</v>
      </c>
      <c r="F558" s="4">
        <f t="shared" si="61"/>
        <v>0.48412523187547529</v>
      </c>
      <c r="G558" s="4">
        <f t="shared" si="60"/>
        <v>0.55886188124342462</v>
      </c>
      <c r="H558" s="4">
        <f t="shared" si="60"/>
        <v>0.56234714438644928</v>
      </c>
      <c r="I558" s="4">
        <f t="shared" si="60"/>
        <v>0.53609487627632391</v>
      </c>
      <c r="J558" s="4">
        <f t="shared" si="60"/>
        <v>0.65131675750582829</v>
      </c>
      <c r="K558" s="4">
        <f t="shared" si="60"/>
        <v>0.61173309260340381</v>
      </c>
      <c r="L558" s="4">
        <f t="shared" si="60"/>
        <v>0.99352282763815702</v>
      </c>
      <c r="M558" s="4">
        <f t="shared" si="60"/>
        <v>0.21348261346055564</v>
      </c>
      <c r="N558" s="4">
        <f t="shared" si="60"/>
        <v>0.92628042809015465</v>
      </c>
      <c r="O558" s="4">
        <f t="shared" si="60"/>
        <v>0.97893324128856085</v>
      </c>
      <c r="P558" s="4">
        <f t="shared" si="60"/>
        <v>0.76452507720662577</v>
      </c>
      <c r="Q558" s="4">
        <f t="shared" si="60"/>
        <v>0.92530867043544507</v>
      </c>
      <c r="R558" s="4">
        <f t="shared" si="60"/>
        <v>0.72714924214170906</v>
      </c>
      <c r="S558" s="4">
        <f t="shared" si="60"/>
        <v>0.90082579063155677</v>
      </c>
    </row>
    <row r="559" spans="1:19" x14ac:dyDescent="0.2">
      <c r="A559">
        <v>551</v>
      </c>
      <c r="B559">
        <f t="shared" si="58"/>
        <v>1.49999999999996</v>
      </c>
      <c r="C559">
        <f t="shared" si="56"/>
        <v>179.99999999999969</v>
      </c>
      <c r="D559" s="8">
        <f>EXP(SUMPRODUCT(LN($F559:$S559),AlturaTRI!$C$24:$P$24)+SUMPRODUCT(LN(1-$F559:$S559),1-AlturaTRI!$C$24:$P$24))</f>
        <v>2.5150233528801299E-10</v>
      </c>
      <c r="E559">
        <f t="shared" si="57"/>
        <v>5.9464636569941783E-2</v>
      </c>
      <c r="F559" s="4">
        <f t="shared" si="61"/>
        <v>0.48529618541276603</v>
      </c>
      <c r="G559" s="4">
        <f t="shared" si="60"/>
        <v>0.56158299275067436</v>
      </c>
      <c r="H559" s="4">
        <f t="shared" si="60"/>
        <v>0.56569453648006163</v>
      </c>
      <c r="I559" s="4">
        <f t="shared" si="60"/>
        <v>0.53829721661337893</v>
      </c>
      <c r="J559" s="4">
        <f t="shared" si="60"/>
        <v>0.65570909846154191</v>
      </c>
      <c r="K559" s="4">
        <f t="shared" si="60"/>
        <v>0.61559979425183897</v>
      </c>
      <c r="L559" s="4">
        <f t="shared" si="60"/>
        <v>0.99371984392878143</v>
      </c>
      <c r="M559" s="4">
        <f t="shared" si="60"/>
        <v>0.21520951621187762</v>
      </c>
      <c r="N559" s="4">
        <f t="shared" si="60"/>
        <v>0.92702237406238308</v>
      </c>
      <c r="O559" s="4">
        <f t="shared" si="60"/>
        <v>0.97947481121121904</v>
      </c>
      <c r="P559" s="4">
        <f t="shared" si="60"/>
        <v>0.76652335272323191</v>
      </c>
      <c r="Q559" s="4">
        <f t="shared" si="60"/>
        <v>0.92671848656609079</v>
      </c>
      <c r="R559" s="4">
        <f t="shared" si="60"/>
        <v>0.73029239557172831</v>
      </c>
      <c r="S559" s="4">
        <f t="shared" si="60"/>
        <v>0.90294951997367123</v>
      </c>
    </row>
    <row r="560" spans="1:19" x14ac:dyDescent="0.2">
      <c r="A560">
        <v>552</v>
      </c>
      <c r="B560">
        <f t="shared" si="58"/>
        <v>1.50999999999996</v>
      </c>
      <c r="C560">
        <f t="shared" si="56"/>
        <v>180.07999999999967</v>
      </c>
      <c r="D560" s="8">
        <f>EXP(SUMPRODUCT(LN($F560:$S560),AlturaTRI!$C$24:$P$24)+SUMPRODUCT(LN(1-$F560:$S560),1-AlturaTRI!$C$24:$P$24))</f>
        <v>2.136379713120437E-10</v>
      </c>
      <c r="E560">
        <f t="shared" si="57"/>
        <v>5.8576394576256054E-2</v>
      </c>
      <c r="F560" s="4">
        <f t="shared" si="61"/>
        <v>0.48646730039890468</v>
      </c>
      <c r="G560" s="4">
        <f t="shared" si="60"/>
        <v>0.56430040519818248</v>
      </c>
      <c r="H560" s="4">
        <f t="shared" si="60"/>
        <v>0.56903594695962512</v>
      </c>
      <c r="I560" s="4">
        <f t="shared" si="60"/>
        <v>0.54049806316996174</v>
      </c>
      <c r="J560" s="4">
        <f t="shared" si="60"/>
        <v>0.66007498636101036</v>
      </c>
      <c r="K560" s="4">
        <f t="shared" si="60"/>
        <v>0.61945194302876438</v>
      </c>
      <c r="L560" s="4">
        <f t="shared" si="60"/>
        <v>0.99391090429837226</v>
      </c>
      <c r="M560" s="4">
        <f t="shared" si="60"/>
        <v>0.21694653505309991</v>
      </c>
      <c r="N560" s="4">
        <f t="shared" si="60"/>
        <v>0.92775743515427933</v>
      </c>
      <c r="O560" s="4">
        <f t="shared" si="60"/>
        <v>0.98000274322160064</v>
      </c>
      <c r="P560" s="4">
        <f t="shared" si="60"/>
        <v>0.76850980517784317</v>
      </c>
      <c r="Q560" s="4">
        <f t="shared" si="60"/>
        <v>0.92810375972807435</v>
      </c>
      <c r="R560" s="4">
        <f t="shared" si="60"/>
        <v>0.73341261549801851</v>
      </c>
      <c r="S560" s="4">
        <f t="shared" si="60"/>
        <v>0.90503256589241021</v>
      </c>
    </row>
    <row r="561" spans="1:19" x14ac:dyDescent="0.2">
      <c r="A561">
        <v>553</v>
      </c>
      <c r="B561">
        <f t="shared" si="58"/>
        <v>1.51999999999996</v>
      </c>
      <c r="C561">
        <f t="shared" si="56"/>
        <v>180.15999999999968</v>
      </c>
      <c r="D561" s="8">
        <f>EXP(SUMPRODUCT(LN($F561:$S561),AlturaTRI!$C$24:$P$24)+SUMPRODUCT(LN(1-$F561:$S561),1-AlturaTRI!$C$24:$P$24))</f>
        <v>1.8139393149090234E-10</v>
      </c>
      <c r="E561">
        <f t="shared" si="57"/>
        <v>5.7695650679259518E-2</v>
      </c>
      <c r="F561" s="4">
        <f t="shared" si="61"/>
        <v>0.48763856399464323</v>
      </c>
      <c r="G561" s="4">
        <f t="shared" si="60"/>
        <v>0.56701396072720056</v>
      </c>
      <c r="H561" s="4">
        <f t="shared" si="60"/>
        <v>0.57237108310091067</v>
      </c>
      <c r="I561" s="4">
        <f t="shared" si="60"/>
        <v>0.54269733120436947</v>
      </c>
      <c r="J561" s="4">
        <f t="shared" si="60"/>
        <v>0.66441384555741179</v>
      </c>
      <c r="K561" s="4">
        <f t="shared" si="60"/>
        <v>0.62328911152304078</v>
      </c>
      <c r="L561" s="4">
        <f t="shared" si="60"/>
        <v>0.994096186596651</v>
      </c>
      <c r="M561" s="4">
        <f t="shared" si="60"/>
        <v>0.21869366700061316</v>
      </c>
      <c r="N561" s="4">
        <f t="shared" si="60"/>
        <v>0.92848566356718065</v>
      </c>
      <c r="O561" s="4">
        <f t="shared" si="60"/>
        <v>0.98051736629854125</v>
      </c>
      <c r="P561" s="4">
        <f t="shared" si="60"/>
        <v>0.77048441718594163</v>
      </c>
      <c r="Q561" s="4">
        <f t="shared" si="60"/>
        <v>0.92946483957672932</v>
      </c>
      <c r="R561" s="4">
        <f t="shared" si="60"/>
        <v>0.73650976193390627</v>
      </c>
      <c r="S561" s="4">
        <f t="shared" si="60"/>
        <v>0.90707550344569654</v>
      </c>
    </row>
    <row r="562" spans="1:19" x14ac:dyDescent="0.2">
      <c r="A562">
        <v>554</v>
      </c>
      <c r="B562">
        <f t="shared" si="58"/>
        <v>1.5299999999999601</v>
      </c>
      <c r="C562">
        <f t="shared" si="56"/>
        <v>180.23999999999967</v>
      </c>
      <c r="D562" s="8">
        <f>EXP(SUMPRODUCT(LN($F562:$S562),AlturaTRI!$C$24:$P$24)+SUMPRODUCT(LN(1-$F562:$S562),1-AlturaTRI!$C$24:$P$24))</f>
        <v>1.5394883630062923E-10</v>
      </c>
      <c r="E562">
        <f t="shared" si="57"/>
        <v>5.6822466954717384E-2</v>
      </c>
      <c r="F562" s="4">
        <f t="shared" si="61"/>
        <v>0.48880996335420829</v>
      </c>
      <c r="G562" s="4">
        <f t="shared" si="60"/>
        <v>0.56972350239655367</v>
      </c>
      <c r="H562" s="4">
        <f t="shared" si="60"/>
        <v>0.57569965443835081</v>
      </c>
      <c r="I562" s="4">
        <f t="shared" si="60"/>
        <v>0.54489493622018803</v>
      </c>
      <c r="J562" s="4">
        <f t="shared" si="60"/>
        <v>0.668725117614971</v>
      </c>
      <c r="K562" s="4">
        <f t="shared" si="60"/>
        <v>0.62711087961009448</v>
      </c>
      <c r="L562" s="4">
        <f t="shared" si="60"/>
        <v>0.99427586349456631</v>
      </c>
      <c r="M562" s="4">
        <f t="shared" si="60"/>
        <v>0.22045090796631969</v>
      </c>
      <c r="N562" s="4">
        <f t="shared" si="60"/>
        <v>0.92920711134309542</v>
      </c>
      <c r="O562" s="4">
        <f t="shared" si="60"/>
        <v>0.98101900222076488</v>
      </c>
      <c r="P562" s="4">
        <f t="shared" si="60"/>
        <v>0.77244717302830501</v>
      </c>
      <c r="Q562" s="4">
        <f t="shared" si="60"/>
        <v>0.93080207372688262</v>
      </c>
      <c r="R562" s="4">
        <f t="shared" si="60"/>
        <v>0.73958370274479646</v>
      </c>
      <c r="S562" s="4">
        <f t="shared" si="60"/>
        <v>0.90907890841989925</v>
      </c>
    </row>
    <row r="563" spans="1:19" x14ac:dyDescent="0.2">
      <c r="A563">
        <v>555</v>
      </c>
      <c r="B563">
        <f t="shared" si="58"/>
        <v>1.5399999999999601</v>
      </c>
      <c r="C563">
        <f t="shared" si="56"/>
        <v>180.31999999999968</v>
      </c>
      <c r="D563" s="8">
        <f>EXP(SUMPRODUCT(LN($F563:$S563),AlturaTRI!$C$24:$P$24)+SUMPRODUCT(LN(1-$F563:$S563),1-AlturaTRI!$C$24:$P$24))</f>
        <v>1.3059930767326865E-10</v>
      </c>
      <c r="E563">
        <f t="shared" si="57"/>
        <v>5.5956902291230522E-2</v>
      </c>
      <c r="F563" s="4">
        <f t="shared" si="61"/>
        <v>0.48998148562586397</v>
      </c>
      <c r="G563" s="4">
        <f t="shared" si="60"/>
        <v>0.57242887421788491</v>
      </c>
      <c r="H563" s="4">
        <f t="shared" si="60"/>
        <v>0.57902137286271882</v>
      </c>
      <c r="I563" s="4">
        <f t="shared" si="60"/>
        <v>0.54709079397913585</v>
      </c>
      <c r="J563" s="4">
        <f t="shared" si="60"/>
        <v>0.67300826148924853</v>
      </c>
      <c r="K563" s="4">
        <f t="shared" si="60"/>
        <v>0.63091683461049564</v>
      </c>
      <c r="L563" s="4">
        <f t="shared" si="60"/>
        <v>0.99445010262714839</v>
      </c>
      <c r="M563" s="4">
        <f t="shared" si="60"/>
        <v>0.22221825274550364</v>
      </c>
      <c r="N563" s="4">
        <f t="shared" si="60"/>
        <v>0.92992183035987286</v>
      </c>
      <c r="O563" s="4">
        <f t="shared" si="60"/>
        <v>0.98150796568645327</v>
      </c>
      <c r="P563" s="4">
        <f t="shared" si="60"/>
        <v>0.77439805863445232</v>
      </c>
      <c r="Q563" s="4">
        <f t="shared" si="60"/>
        <v>0.93211580764073143</v>
      </c>
      <c r="R563" s="4">
        <f t="shared" si="60"/>
        <v>0.74263431359070375</v>
      </c>
      <c r="S563" s="4">
        <f t="shared" si="60"/>
        <v>0.91104335686598092</v>
      </c>
    </row>
    <row r="564" spans="1:19" x14ac:dyDescent="0.2">
      <c r="A564">
        <v>556</v>
      </c>
      <c r="B564">
        <f t="shared" si="58"/>
        <v>1.5499999999999601</v>
      </c>
      <c r="C564">
        <f t="shared" si="56"/>
        <v>180.39999999999969</v>
      </c>
      <c r="D564" s="8">
        <f>EXP(SUMPRODUCT(LN($F564:$S564),AlturaTRI!$C$24:$P$24)+SUMPRODUCT(LN(1-$F564:$S564),1-AlturaTRI!$C$24:$P$24))</f>
        <v>1.1074333593769909E-10</v>
      </c>
      <c r="E564">
        <f t="shared" si="57"/>
        <v>5.5099012415094448E-2</v>
      </c>
      <c r="F564" s="4">
        <f t="shared" si="61"/>
        <v>0.49115311795247574</v>
      </c>
      <c r="G564" s="4">
        <f t="shared" si="60"/>
        <v>0.57512992119042239</v>
      </c>
      <c r="H564" s="4">
        <f t="shared" si="60"/>
        <v>0.58233595271703287</v>
      </c>
      <c r="I564" s="4">
        <f t="shared" si="60"/>
        <v>0.54928482051382288</v>
      </c>
      <c r="J564" s="4">
        <f t="shared" si="60"/>
        <v>0.67726275368587874</v>
      </c>
      <c r="K564" s="4">
        <f t="shared" si="60"/>
        <v>0.63470657144117371</v>
      </c>
      <c r="L564" s="4">
        <f t="shared" si="60"/>
        <v>0.9946190667329079</v>
      </c>
      <c r="M564" s="4">
        <f t="shared" si="60"/>
        <v>0.22399569500483998</v>
      </c>
      <c r="N564" s="4">
        <f t="shared" si="60"/>
        <v>0.93062987232650307</v>
      </c>
      <c r="O564" s="4">
        <f t="shared" si="60"/>
        <v>0.9819845644329126</v>
      </c>
      <c r="P564" s="4">
        <f t="shared" si="60"/>
        <v>0.7763370615657893</v>
      </c>
      <c r="Q564" s="4">
        <f t="shared" si="60"/>
        <v>0.93340638452164681</v>
      </c>
      <c r="R564" s="4">
        <f t="shared" si="60"/>
        <v>0.74566147786446302</v>
      </c>
      <c r="S564" s="4">
        <f t="shared" si="60"/>
        <v>0.91296942465531017</v>
      </c>
    </row>
    <row r="565" spans="1:19" x14ac:dyDescent="0.2">
      <c r="A565">
        <v>557</v>
      </c>
      <c r="B565">
        <f t="shared" si="58"/>
        <v>1.5599999999999601</v>
      </c>
      <c r="C565">
        <f t="shared" si="56"/>
        <v>180.47999999999968</v>
      </c>
      <c r="D565" s="8">
        <f>EXP(SUMPRODUCT(LN($F565:$S565),AlturaTRI!$C$24:$P$24)+SUMPRODUCT(LN(1-$F565:$S565),1-AlturaTRI!$C$24:$P$24))</f>
        <v>9.3865941902004383E-11</v>
      </c>
      <c r="E565">
        <f t="shared" si="57"/>
        <v>5.4248849916349935E-2</v>
      </c>
      <c r="F565" s="4">
        <f t="shared" si="61"/>
        <v>0.49232484747207372</v>
      </c>
      <c r="G565" s="4">
        <f t="shared" si="60"/>
        <v>0.57782648933525571</v>
      </c>
      <c r="H565" s="4">
        <f t="shared" si="60"/>
        <v>0.58564311089061905</v>
      </c>
      <c r="I565" s="4">
        <f t="shared" si="60"/>
        <v>0.55147693214042037</v>
      </c>
      <c r="J565" s="4">
        <f t="shared" si="60"/>
        <v>0.6814880883979082</v>
      </c>
      <c r="K565" s="4">
        <f t="shared" si="60"/>
        <v>0.63847969275918881</v>
      </c>
      <c r="L565" s="4">
        <f t="shared" si="60"/>
        <v>0.99478291378983008</v>
      </c>
      <c r="M565" s="4">
        <f t="shared" si="60"/>
        <v>0.22578322727055256</v>
      </c>
      <c r="N565" s="4">
        <f t="shared" si="60"/>
        <v>0.93133128877855342</v>
      </c>
      <c r="O565" s="4">
        <f t="shared" si="60"/>
        <v>0.98244909935619507</v>
      </c>
      <c r="P565" s="4">
        <f t="shared" si="60"/>
        <v>0.7782641709984669</v>
      </c>
      <c r="Q565" s="4">
        <f t="shared" si="60"/>
        <v>0.93467414521375403</v>
      </c>
      <c r="R565" s="4">
        <f t="shared" si="60"/>
        <v>0.74866508662576725</v>
      </c>
      <c r="S565" s="4">
        <f t="shared" si="60"/>
        <v>0.91485768705485981</v>
      </c>
    </row>
    <row r="566" spans="1:19" x14ac:dyDescent="0.2">
      <c r="A566">
        <v>558</v>
      </c>
      <c r="B566">
        <f t="shared" si="58"/>
        <v>1.5699999999999601</v>
      </c>
      <c r="C566">
        <f t="shared" si="56"/>
        <v>180.55999999999969</v>
      </c>
      <c r="D566" s="8">
        <f>EXP(SUMPRODUCT(LN($F566:$S566),AlturaTRI!$C$24:$P$24)+SUMPRODUCT(LN(1-$F566:$S566),1-AlturaTRI!$C$24:$P$24))</f>
        <v>7.9526824917491647E-11</v>
      </c>
      <c r="E566">
        <f t="shared" si="57"/>
        <v>5.3406464275991106E-2</v>
      </c>
      <c r="F566" s="4">
        <f t="shared" si="61"/>
        <v>0.49349666131841824</v>
      </c>
      <c r="G566" s="4">
        <f t="shared" si="60"/>
        <v>0.58051842572910461</v>
      </c>
      <c r="H566" s="4">
        <f t="shared" si="60"/>
        <v>0.58894256691127189</v>
      </c>
      <c r="I566" s="4">
        <f t="shared" si="60"/>
        <v>0.55366704547123757</v>
      </c>
      <c r="J566" s="4">
        <f t="shared" si="60"/>
        <v>0.68568377762192234</v>
      </c>
      <c r="K566" s="4">
        <f t="shared" si="60"/>
        <v>0.64223580909798972</v>
      </c>
      <c r="L566" s="4">
        <f t="shared" si="60"/>
        <v>0.99494179714802189</v>
      </c>
      <c r="M566" s="4">
        <f t="shared" si="60"/>
        <v>0.2275808409167259</v>
      </c>
      <c r="N566" s="4">
        <f t="shared" si="60"/>
        <v>0.93202613107373389</v>
      </c>
      <c r="O566" s="4">
        <f t="shared" si="60"/>
        <v>0.98290186463054097</v>
      </c>
      <c r="P566" s="4">
        <f t="shared" si="60"/>
        <v>0.78017937770596446</v>
      </c>
      <c r="Q566" s="4">
        <f t="shared" ref="G566:S586" si="62">1/(1+EXP(-Q$2*($B566-Q$3)))</f>
        <v>0.93591942810714068</v>
      </c>
      <c r="R566" s="4">
        <f t="shared" si="62"/>
        <v>0.75164503853118725</v>
      </c>
      <c r="S566" s="4">
        <f t="shared" si="62"/>
        <v>0.91670871832148038</v>
      </c>
    </row>
    <row r="567" spans="1:19" x14ac:dyDescent="0.2">
      <c r="A567">
        <v>559</v>
      </c>
      <c r="B567">
        <f t="shared" si="58"/>
        <v>1.5799999999999601</v>
      </c>
      <c r="C567">
        <f t="shared" si="56"/>
        <v>180.63999999999967</v>
      </c>
      <c r="D567" s="8">
        <f>EXP(SUMPRODUCT(LN($F567:$S567),AlturaTRI!$C$24:$P$24)+SUMPRODUCT(LN(1-$F567:$S567),1-AlturaTRI!$C$24:$P$24))</f>
        <v>6.734972827442777E-11</v>
      </c>
      <c r="E567">
        <f t="shared" si="57"/>
        <v>5.2571901894298022E-2</v>
      </c>
      <c r="F567" s="4">
        <f t="shared" si="61"/>
        <v>0.49466854662156379</v>
      </c>
      <c r="G567" s="4">
        <f t="shared" si="62"/>
        <v>0.58320557853756594</v>
      </c>
      <c r="H567" s="4">
        <f t="shared" si="62"/>
        <v>0.59223404303545113</v>
      </c>
      <c r="I567" s="4">
        <f t="shared" si="62"/>
        <v>0.5558550774272023</v>
      </c>
      <c r="J567" s="4">
        <f t="shared" si="62"/>
        <v>0.68984935125318791</v>
      </c>
      <c r="K567" s="4">
        <f t="shared" si="62"/>
        <v>0.64597453899610136</v>
      </c>
      <c r="L567" s="4">
        <f t="shared" si="62"/>
        <v>0.99509586565906405</v>
      </c>
      <c r="M567" s="4">
        <f t="shared" si="62"/>
        <v>0.229388526153779</v>
      </c>
      <c r="N567" s="4">
        <f t="shared" si="62"/>
        <v>0.93271445038759182</v>
      </c>
      <c r="O567" s="4">
        <f t="shared" si="62"/>
        <v>0.9833431478275102</v>
      </c>
      <c r="P567" s="4">
        <f t="shared" si="62"/>
        <v>0.78208267404141074</v>
      </c>
      <c r="Q567" s="4">
        <f t="shared" si="62"/>
        <v>0.93714256904854198</v>
      </c>
      <c r="R567" s="4">
        <f t="shared" si="62"/>
        <v>0.75460123976032045</v>
      </c>
      <c r="S567" s="4">
        <f t="shared" si="62"/>
        <v>0.91852309131492016</v>
      </c>
    </row>
    <row r="568" spans="1:19" x14ac:dyDescent="0.2">
      <c r="A568">
        <v>560</v>
      </c>
      <c r="B568">
        <f t="shared" si="58"/>
        <v>1.5899999999999601</v>
      </c>
      <c r="C568">
        <f t="shared" si="56"/>
        <v>180.71999999999969</v>
      </c>
      <c r="D568" s="8">
        <f>EXP(SUMPRODUCT(LN($F568:$S568),AlturaTRI!$C$24:$P$24)+SUMPRODUCT(LN(1-$F568:$S568),1-AlturaTRI!$C$24:$P$24))</f>
        <v>5.7013288649273259E-11</v>
      </c>
      <c r="E568">
        <f t="shared" si="57"/>
        <v>5.1745206120258458E-2</v>
      </c>
      <c r="F568" s="4">
        <f t="shared" si="61"/>
        <v>0.49584049050842433</v>
      </c>
      <c r="G568" s="4">
        <f t="shared" si="62"/>
        <v>0.58588779704782434</v>
      </c>
      <c r="H568" s="4">
        <f t="shared" si="62"/>
        <v>0.59551726433646057</v>
      </c>
      <c r="I568" s="4">
        <f t="shared" si="62"/>
        <v>0.55804094525024017</v>
      </c>
      <c r="J568" s="4">
        <f t="shared" si="62"/>
        <v>0.69398435716007623</v>
      </c>
      <c r="K568" s="4">
        <f t="shared" si="62"/>
        <v>0.64969550911819751</v>
      </c>
      <c r="L568" s="4">
        <f t="shared" si="62"/>
        <v>0.99524526380212797</v>
      </c>
      <c r="M568" s="4">
        <f t="shared" si="62"/>
        <v>0.23120627201710728</v>
      </c>
      <c r="N568" s="4">
        <f t="shared" si="62"/>
        <v>0.93339629770933441</v>
      </c>
      <c r="O568" s="4">
        <f t="shared" si="62"/>
        <v>0.98377323003469419</v>
      </c>
      <c r="P568" s="4">
        <f t="shared" si="62"/>
        <v>0.78397405391965536</v>
      </c>
      <c r="Q568" s="4">
        <f t="shared" si="62"/>
        <v>0.93834390125735134</v>
      </c>
      <c r="R568" s="4">
        <f t="shared" si="62"/>
        <v>0.75753360393822988</v>
      </c>
      <c r="S568" s="4">
        <f t="shared" si="62"/>
        <v>0.92030137712924209</v>
      </c>
    </row>
    <row r="569" spans="1:19" x14ac:dyDescent="0.2">
      <c r="A569">
        <v>561</v>
      </c>
      <c r="B569">
        <f t="shared" si="58"/>
        <v>1.5999999999999601</v>
      </c>
      <c r="C569">
        <f t="shared" si="56"/>
        <v>180.79999999999967</v>
      </c>
      <c r="D569" s="8">
        <f>EXP(SUMPRODUCT(LN($F569:$S569),AlturaTRI!$C$24:$P$24)+SUMPRODUCT(LN(1-$F569:$S569),1-AlturaTRI!$C$24:$P$24))</f>
        <v>4.8243167181120338E-11</v>
      </c>
      <c r="E569">
        <f t="shared" si="57"/>
        <v>5.0926417282045458E-2</v>
      </c>
      <c r="F569" s="4">
        <f t="shared" si="61"/>
        <v>0.49701248010333965</v>
      </c>
      <c r="G569" s="4">
        <f t="shared" si="62"/>
        <v>0.58856493170081192</v>
      </c>
      <c r="H569" s="4">
        <f t="shared" si="62"/>
        <v>0.59879195879055047</v>
      </c>
      <c r="I569" s="4">
        <f t="shared" si="62"/>
        <v>0.56022456651554997</v>
      </c>
      <c r="J569" s="4">
        <f t="shared" si="62"/>
        <v>0.69808836123806506</v>
      </c>
      <c r="K569" s="4">
        <f t="shared" si="62"/>
        <v>0.65339835436852345</v>
      </c>
      <c r="L569" s="4">
        <f t="shared" si="62"/>
        <v>0.9953901318069116</v>
      </c>
      <c r="M569" s="4">
        <f t="shared" si="62"/>
        <v>0.2330340663559004</v>
      </c>
      <c r="N569" s="4">
        <f t="shared" si="62"/>
        <v>0.93407172383777748</v>
      </c>
      <c r="O569" s="4">
        <f t="shared" si="62"/>
        <v>0.98419238597388792</v>
      </c>
      <c r="P569" s="4">
        <f t="shared" si="62"/>
        <v>0.78585351279910243</v>
      </c>
      <c r="Q569" s="4">
        <f t="shared" si="62"/>
        <v>0.93952375524680665</v>
      </c>
      <c r="R569" s="4">
        <f t="shared" si="62"/>
        <v>0.76044205205432125</v>
      </c>
      <c r="S569" s="4">
        <f t="shared" si="62"/>
        <v>0.9220441447422717</v>
      </c>
    </row>
    <row r="570" spans="1:19" x14ac:dyDescent="0.2">
      <c r="A570">
        <v>562</v>
      </c>
      <c r="B570">
        <f t="shared" si="58"/>
        <v>1.6099999999999601</v>
      </c>
      <c r="C570">
        <f t="shared" si="56"/>
        <v>180.87999999999968</v>
      </c>
      <c r="D570" s="8">
        <f>EXP(SUMPRODUCT(LN($F570:$S570),AlturaTRI!$C$24:$P$24)+SUMPRODUCT(LN(1-$F570:$S570),1-AlturaTRI!$C$24:$P$24))</f>
        <v>4.0805286654747865E-11</v>
      </c>
      <c r="E570">
        <f t="shared" si="57"/>
        <v>5.0115572718515133E-2</v>
      </c>
      <c r="F570" s="4">
        <f t="shared" si="61"/>
        <v>0.49818450252863994</v>
      </c>
      <c r="G570" s="4">
        <f t="shared" si="62"/>
        <v>0.59123683412280359</v>
      </c>
      <c r="H570" s="4">
        <f t="shared" si="62"/>
        <v>0.60205785736089401</v>
      </c>
      <c r="I570" s="4">
        <f t="shared" si="62"/>
        <v>0.56240585914376995</v>
      </c>
      <c r="J570" s="4">
        <f t="shared" si="62"/>
        <v>0.70216094744365609</v>
      </c>
      <c r="K570" s="4">
        <f t="shared" si="62"/>
        <v>0.65708271799664797</v>
      </c>
      <c r="L570" s="4">
        <f t="shared" si="62"/>
        <v>0.99553060577345265</v>
      </c>
      <c r="M570" s="4">
        <f t="shared" si="62"/>
        <v>0.23487189582214327</v>
      </c>
      <c r="N570" s="4">
        <f t="shared" si="62"/>
        <v>0.93474077937741606</v>
      </c>
      <c r="O570" s="4">
        <f t="shared" si="62"/>
        <v>0.98460088411863111</v>
      </c>
      <c r="P570" s="4">
        <f t="shared" si="62"/>
        <v>0.78772104766331796</v>
      </c>
      <c r="Q570" s="4">
        <f t="shared" si="62"/>
        <v>0.94068245875020318</v>
      </c>
      <c r="R570" s="4">
        <f t="shared" si="62"/>
        <v>0.76332651237781834</v>
      </c>
      <c r="S570" s="4">
        <f t="shared" si="62"/>
        <v>0.92375196068269538</v>
      </c>
    </row>
    <row r="571" spans="1:19" x14ac:dyDescent="0.2">
      <c r="A571">
        <v>563</v>
      </c>
      <c r="B571">
        <f t="shared" si="58"/>
        <v>1.6199999999999601</v>
      </c>
      <c r="C571">
        <f t="shared" si="56"/>
        <v>180.9599999999997</v>
      </c>
      <c r="D571" s="8">
        <f>EXP(SUMPRODUCT(LN($F571:$S571),AlturaTRI!$C$24:$P$24)+SUMPRODUCT(LN(1-$F571:$S571),1-AlturaTRI!$C$24:$P$24))</f>
        <v>3.4500022699326365E-11</v>
      </c>
      <c r="E571">
        <f t="shared" si="57"/>
        <v>4.9312706811690643E-2</v>
      </c>
      <c r="F571" s="4">
        <f t="shared" si="61"/>
        <v>0.49935654490521247</v>
      </c>
      <c r="G571" s="4">
        <f t="shared" si="62"/>
        <v>0.59390335715643505</v>
      </c>
      <c r="H571" s="4">
        <f t="shared" si="62"/>
        <v>0.60531469407938676</v>
      </c>
      <c r="I571" s="4">
        <f t="shared" si="62"/>
        <v>0.56458474141303272</v>
      </c>
      <c r="J571" s="4">
        <f t="shared" si="62"/>
        <v>0.70620171780856944</v>
      </c>
      <c r="K571" s="4">
        <f t="shared" si="62"/>
        <v>0.66074825169553142</v>
      </c>
      <c r="L571" s="4">
        <f t="shared" si="62"/>
        <v>0.99566681778888133</v>
      </c>
      <c r="M571" s="4">
        <f t="shared" si="62"/>
        <v>0.23671974585980624</v>
      </c>
      <c r="N571" s="4">
        <f t="shared" si="62"/>
        <v>0.93540351473461947</v>
      </c>
      <c r="O571" s="4">
        <f t="shared" si="62"/>
        <v>0.98499898681101528</v>
      </c>
      <c r="P571" s="4">
        <f t="shared" si="62"/>
        <v>0.78957665700242607</v>
      </c>
      <c r="Q571" s="4">
        <f t="shared" si="62"/>
        <v>0.94182033665198384</v>
      </c>
      <c r="R571" s="4">
        <f t="shared" si="62"/>
        <v>0.76618692036998981</v>
      </c>
      <c r="S571" s="4">
        <f t="shared" si="62"/>
        <v>0.92542538871441005</v>
      </c>
    </row>
    <row r="572" spans="1:19" x14ac:dyDescent="0.2">
      <c r="A572">
        <v>564</v>
      </c>
      <c r="B572">
        <f t="shared" si="58"/>
        <v>1.6299999999999601</v>
      </c>
      <c r="C572">
        <f t="shared" si="56"/>
        <v>181.03999999999968</v>
      </c>
      <c r="D572" s="8">
        <f>EXP(SUMPRODUCT(LN($F572:$S572),AlturaTRI!$C$24:$P$24)+SUMPRODUCT(LN(1-$F572:$S572),1-AlturaTRI!$C$24:$P$24))</f>
        <v>2.9157217306462121E-11</v>
      </c>
      <c r="E572">
        <f t="shared" si="57"/>
        <v>4.8517851020196887E-2</v>
      </c>
      <c r="F572" s="4">
        <f t="shared" si="61"/>
        <v>0.50052859435306774</v>
      </c>
      <c r="G572" s="4">
        <f t="shared" si="62"/>
        <v>0.59656435489113135</v>
      </c>
      <c r="H572" s="4">
        <f t="shared" si="62"/>
        <v>0.60856220612622369</v>
      </c>
      <c r="I572" s="4">
        <f t="shared" si="62"/>
        <v>0.56676113197090383</v>
      </c>
      <c r="J572" s="4">
        <f t="shared" si="62"/>
        <v>0.71021029243461431</v>
      </c>
      <c r="K572" s="4">
        <f t="shared" si="62"/>
        <v>0.66439461569191527</v>
      </c>
      <c r="L572" s="4">
        <f t="shared" si="62"/>
        <v>0.99579889604116545</v>
      </c>
      <c r="M572" s="4">
        <f t="shared" si="62"/>
        <v>0.23857760069423289</v>
      </c>
      <c r="N572" s="4">
        <f t="shared" si="62"/>
        <v>0.93605998011394465</v>
      </c>
      <c r="O572" s="4">
        <f t="shared" si="62"/>
        <v>0.98538695037767376</v>
      </c>
      <c r="P572" s="4">
        <f t="shared" si="62"/>
        <v>0.79142034079430235</v>
      </c>
      <c r="Q572" s="4">
        <f t="shared" si="62"/>
        <v>0.94293771092355783</v>
      </c>
      <c r="R572" s="4">
        <f t="shared" si="62"/>
        <v>0.76902321859328504</v>
      </c>
      <c r="S572" s="4">
        <f t="shared" si="62"/>
        <v>0.92706498953772498</v>
      </c>
    </row>
    <row r="573" spans="1:19" x14ac:dyDescent="0.2">
      <c r="A573">
        <v>565</v>
      </c>
      <c r="B573">
        <f t="shared" si="58"/>
        <v>1.6399999999999602</v>
      </c>
      <c r="C573">
        <f t="shared" si="56"/>
        <v>181.11999999999969</v>
      </c>
      <c r="D573" s="8">
        <f>EXP(SUMPRODUCT(LN($F573:$S573),AlturaTRI!$C$24:$P$24)+SUMPRODUCT(LN(1-$F573:$S573),1-AlturaTRI!$C$24:$P$24))</f>
        <v>2.4631900709096856E-11</v>
      </c>
      <c r="E573">
        <f t="shared" si="57"/>
        <v>4.7731033913611255E-2</v>
      </c>
      <c r="F573" s="4">
        <f t="shared" si="61"/>
        <v>0.50170063799190523</v>
      </c>
      <c r="G573" s="4">
        <f t="shared" si="62"/>
        <v>0.59921968269293147</v>
      </c>
      <c r="H573" s="4">
        <f t="shared" si="62"/>
        <v>0.61180013390720756</v>
      </c>
      <c r="I573" s="4">
        <f t="shared" si="62"/>
        <v>0.56893494984620196</v>
      </c>
      <c r="J573" s="4">
        <f t="shared" si="62"/>
        <v>0.71418630946965755</v>
      </c>
      <c r="K573" s="4">
        <f t="shared" si="62"/>
        <v>0.66802147882903873</v>
      </c>
      <c r="L573" s="4">
        <f t="shared" si="62"/>
        <v>0.99592696492990906</v>
      </c>
      <c r="M573" s="4">
        <f t="shared" si="62"/>
        <v>0.24044544332173209</v>
      </c>
      <c r="N573" s="4">
        <f t="shared" si="62"/>
        <v>0.93671022551456973</v>
      </c>
      <c r="O573" s="4">
        <f t="shared" si="62"/>
        <v>0.98576502524487519</v>
      </c>
      <c r="P573" s="4">
        <f t="shared" si="62"/>
        <v>0.79325210048557837</v>
      </c>
      <c r="Q573" s="4">
        <f t="shared" si="62"/>
        <v>0.94403490056370232</v>
      </c>
      <c r="R573" s="4">
        <f t="shared" si="62"/>
        <v>0.77183535661753289</v>
      </c>
      <c r="S573" s="4">
        <f t="shared" si="62"/>
        <v>0.9286713205069923</v>
      </c>
    </row>
    <row r="574" spans="1:19" x14ac:dyDescent="0.2">
      <c r="A574">
        <v>566</v>
      </c>
      <c r="B574">
        <f t="shared" si="58"/>
        <v>1.6499999999999602</v>
      </c>
      <c r="C574">
        <f t="shared" si="56"/>
        <v>181.19999999999968</v>
      </c>
      <c r="D574" s="8">
        <f>EXP(SUMPRODUCT(LN($F574:$S574),AlturaTRI!$C$24:$P$24)+SUMPRODUCT(LN(1-$F574:$S574),1-AlturaTRI!$C$24:$P$24))</f>
        <v>2.0800623078395464E-11</v>
      </c>
      <c r="E574">
        <f t="shared" si="57"/>
        <v>4.6952281207695082E-2</v>
      </c>
      <c r="F574" s="4">
        <f t="shared" si="61"/>
        <v>0.50287266294167965</v>
      </c>
      <c r="G574" s="4">
        <f t="shared" si="62"/>
        <v>0.60186919723370091</v>
      </c>
      <c r="H574" s="4">
        <f t="shared" si="62"/>
        <v>0.61502822112874866</v>
      </c>
      <c r="I574" s="4">
        <f t="shared" si="62"/>
        <v>0.57110611446069515</v>
      </c>
      <c r="J574" s="4">
        <f t="shared" si="62"/>
        <v>0.71812942506514243</v>
      </c>
      <c r="K574" s="4">
        <f t="shared" si="62"/>
        <v>0.6716285186417098</v>
      </c>
      <c r="L574" s="4">
        <f t="shared" si="62"/>
        <v>0.99605114517426696</v>
      </c>
      <c r="M574" s="4">
        <f t="shared" si="62"/>
        <v>0.24232325549938155</v>
      </c>
      <c r="N574" s="4">
        <f t="shared" si="62"/>
        <v>0.93735430072684278</v>
      </c>
      <c r="O574" s="4">
        <f t="shared" si="62"/>
        <v>0.98613345605264213</v>
      </c>
      <c r="P574" s="4">
        <f t="shared" si="62"/>
        <v>0.79507193897246931</v>
      </c>
      <c r="Q574" s="4">
        <f t="shared" si="62"/>
        <v>0.94511222154340302</v>
      </c>
      <c r="R574" s="4">
        <f t="shared" si="62"/>
        <v>0.77462329092336024</v>
      </c>
      <c r="S574" s="4">
        <f t="shared" si="62"/>
        <v>0.93024493536424857</v>
      </c>
    </row>
    <row r="575" spans="1:19" x14ac:dyDescent="0.2">
      <c r="A575">
        <v>567</v>
      </c>
      <c r="B575">
        <f t="shared" si="58"/>
        <v>1.6599999999999602</v>
      </c>
      <c r="C575">
        <f t="shared" si="56"/>
        <v>181.27999999999969</v>
      </c>
      <c r="D575" s="8">
        <f>EXP(SUMPRODUCT(LN($F575:$S575),AlturaTRI!$C$24:$P$24)+SUMPRODUCT(LN(1-$F575:$S575),1-AlturaTRI!$C$24:$P$24))</f>
        <v>1.755831088325662E-11</v>
      </c>
      <c r="E575">
        <f t="shared" si="57"/>
        <v>4.6181615800470706E-2</v>
      </c>
      <c r="F575" s="4">
        <f t="shared" si="61"/>
        <v>0.50404465632316753</v>
      </c>
      <c r="G575" s="4">
        <f t="shared" si="62"/>
        <v>0.60451275651971725</v>
      </c>
      <c r="H575" s="4">
        <f t="shared" si="62"/>
        <v>0.6182462148705169</v>
      </c>
      <c r="I575" s="4">
        <f t="shared" si="62"/>
        <v>0.57327454564067171</v>
      </c>
      <c r="J575" s="4">
        <f t="shared" si="62"/>
        <v>0.72203931331563131</v>
      </c>
      <c r="K575" s="4">
        <f t="shared" si="62"/>
        <v>0.67521542142376112</v>
      </c>
      <c r="L575" s="4">
        <f t="shared" si="62"/>
        <v>0.99617155391802759</v>
      </c>
      <c r="M575" s="4">
        <f t="shared" si="62"/>
        <v>0.24421101773504986</v>
      </c>
      <c r="N575" s="4">
        <f t="shared" si="62"/>
        <v>0.93799225532894637</v>
      </c>
      <c r="O575" s="4">
        <f t="shared" si="62"/>
        <v>0.986492481767829</v>
      </c>
      <c r="P575" s="4">
        <f t="shared" si="62"/>
        <v>0.79687986058143445</v>
      </c>
      <c r="Q575" s="4">
        <f t="shared" si="62"/>
        <v>0.94616998675498587</v>
      </c>
      <c r="R575" s="4">
        <f t="shared" si="62"/>
        <v>0.77738698480298307</v>
      </c>
      <c r="S575" s="4">
        <f t="shared" si="62"/>
        <v>0.93178638398843261</v>
      </c>
    </row>
    <row r="576" spans="1:19" x14ac:dyDescent="0.2">
      <c r="A576">
        <v>568</v>
      </c>
      <c r="B576">
        <f t="shared" si="58"/>
        <v>1.6699999999999602</v>
      </c>
      <c r="C576">
        <f t="shared" si="56"/>
        <v>181.35999999999967</v>
      </c>
      <c r="D576" s="8">
        <f>EXP(SUMPRODUCT(LN($F576:$S576),AlturaTRI!$C$24:$P$24)+SUMPRODUCT(LN(1-$F576:$S576),1-AlturaTRI!$C$24:$P$24))</f>
        <v>1.4815574374525191E-11</v>
      </c>
      <c r="E576">
        <f t="shared" si="57"/>
        <v>4.5419057809108973E-2</v>
      </c>
      <c r="F576" s="4">
        <f t="shared" si="61"/>
        <v>0.50521660525853285</v>
      </c>
      <c r="G576" s="4">
        <f t="shared" si="62"/>
        <v>0.60715021991962081</v>
      </c>
      <c r="H576" s="4">
        <f t="shared" si="62"/>
        <v>0.62145386565570959</v>
      </c>
      <c r="I576" s="4">
        <f t="shared" si="62"/>
        <v>0.57544016362838091</v>
      </c>
      <c r="J576" s="4">
        <f t="shared" si="62"/>
        <v>0.72591566618087267</v>
      </c>
      <c r="K576" s="4">
        <f t="shared" si="62"/>
        <v>0.6787818822879339</v>
      </c>
      <c r="L576" s="4">
        <f t="shared" si="62"/>
        <v>0.99628830483192976</v>
      </c>
      <c r="M576" s="4">
        <f t="shared" si="62"/>
        <v>0.24610870927764503</v>
      </c>
      <c r="N576" s="4">
        <f t="shared" si="62"/>
        <v>0.93862413868367522</v>
      </c>
      <c r="O576" s="4">
        <f t="shared" si="62"/>
        <v>0.98684233579609759</v>
      </c>
      <c r="P576" s="4">
        <f t="shared" si="62"/>
        <v>0.79867587104968474</v>
      </c>
      <c r="Q576" s="4">
        <f t="shared" si="62"/>
        <v>0.94720850596540107</v>
      </c>
      <c r="R576" s="4">
        <f t="shared" si="62"/>
        <v>0.78012640825852508</v>
      </c>
      <c r="S576" s="4">
        <f t="shared" si="62"/>
        <v>0.93329621215974579</v>
      </c>
    </row>
    <row r="577" spans="1:19" x14ac:dyDescent="0.2">
      <c r="A577">
        <v>569</v>
      </c>
      <c r="B577">
        <f t="shared" si="58"/>
        <v>1.6799999999999602</v>
      </c>
      <c r="C577">
        <f t="shared" si="56"/>
        <v>181.43999999999969</v>
      </c>
      <c r="D577" s="8">
        <f>EXP(SUMPRODUCT(LN($F577:$S577),AlturaTRI!$C$24:$P$24)+SUMPRODUCT(LN(1-$F577:$S577),1-AlturaTRI!$C$24:$P$24))</f>
        <v>1.2496402730405964E-11</v>
      </c>
      <c r="E577">
        <f t="shared" si="57"/>
        <v>4.4664624607592074E-2</v>
      </c>
      <c r="F577" s="4">
        <f t="shared" si="61"/>
        <v>0.50638849687189302</v>
      </c>
      <c r="G577" s="4">
        <f t="shared" si="62"/>
        <v>0.60978144819171864</v>
      </c>
      <c r="H577" s="4">
        <f t="shared" si="62"/>
        <v>0.62465092751890261</v>
      </c>
      <c r="I577" s="4">
        <f t="shared" si="62"/>
        <v>0.57760288909334123</v>
      </c>
      <c r="J577" s="4">
        <f t="shared" si="62"/>
        <v>0.72975819339090842</v>
      </c>
      <c r="K577" s="4">
        <f t="shared" si="62"/>
        <v>0.68232760521824487</v>
      </c>
      <c r="L577" s="4">
        <f t="shared" si="62"/>
        <v>0.99640150821326567</v>
      </c>
      <c r="M577" s="4">
        <f t="shared" si="62"/>
        <v>0.24801630810759542</v>
      </c>
      <c r="N577" s="4">
        <f t="shared" si="62"/>
        <v>0.93924999993532521</v>
      </c>
      <c r="O577" s="4">
        <f t="shared" si="62"/>
        <v>0.98718324609273111</v>
      </c>
      <c r="P577" s="4">
        <f t="shared" si="62"/>
        <v>0.80045997750554643</v>
      </c>
      <c r="Q577" s="4">
        <f t="shared" si="62"/>
        <v>0.94822808577351858</v>
      </c>
      <c r="R577" s="4">
        <f t="shared" si="62"/>
        <v>0.78284153789801691</v>
      </c>
      <c r="S577" s="4">
        <f t="shared" si="62"/>
        <v>0.93477496133871896</v>
      </c>
    </row>
    <row r="578" spans="1:19" x14ac:dyDescent="0.2">
      <c r="A578">
        <v>570</v>
      </c>
      <c r="B578">
        <f t="shared" si="58"/>
        <v>1.6899999999999602</v>
      </c>
      <c r="C578">
        <f t="shared" si="56"/>
        <v>181.51999999999967</v>
      </c>
      <c r="D578" s="8">
        <f>EXP(SUMPRODUCT(LN($F578:$S578),AlturaTRI!$C$24:$P$24)+SUMPRODUCT(LN(1-$F578:$S578),1-AlturaTRI!$C$24:$P$24))</f>
        <v>1.0536192129332953E-11</v>
      </c>
      <c r="E578">
        <f t="shared" si="57"/>
        <v>4.3918330865116394E-2</v>
      </c>
      <c r="F578" s="4">
        <f t="shared" si="61"/>
        <v>0.50756031828988502</v>
      </c>
      <c r="G578" s="4">
        <f t="shared" si="62"/>
        <v>0.61240630351063252</v>
      </c>
      <c r="H578" s="4">
        <f t="shared" si="62"/>
        <v>0.62783715807145435</v>
      </c>
      <c r="I578" s="4">
        <f t="shared" si="62"/>
        <v>0.57976264314351145</v>
      </c>
      <c r="J578" s="4">
        <f t="shared" si="62"/>
        <v>0.73356662233476133</v>
      </c>
      <c r="K578" s="4">
        <f t="shared" si="62"/>
        <v>0.68585230311489764</v>
      </c>
      <c r="L578" s="4">
        <f t="shared" si="62"/>
        <v>0.99651127108283355</v>
      </c>
      <c r="M578" s="4">
        <f t="shared" si="62"/>
        <v>0.24993379092757209</v>
      </c>
      <c r="N578" s="4">
        <f t="shared" si="62"/>
        <v>0.93986988800669202</v>
      </c>
      <c r="O578" s="4">
        <f t="shared" si="62"/>
        <v>0.9875154352722374</v>
      </c>
      <c r="P578" s="4">
        <f t="shared" si="62"/>
        <v>0.80223218844869304</v>
      </c>
      <c r="Q578" s="4">
        <f t="shared" si="62"/>
        <v>0.94922902957129696</v>
      </c>
      <c r="R578" s="4">
        <f t="shared" si="62"/>
        <v>0.78553235682922518</v>
      </c>
      <c r="S578" s="4">
        <f t="shared" si="62"/>
        <v>0.93622316845953923</v>
      </c>
    </row>
    <row r="579" spans="1:19" x14ac:dyDescent="0.2">
      <c r="A579">
        <v>571</v>
      </c>
      <c r="B579">
        <f t="shared" si="58"/>
        <v>1.6999999999999602</v>
      </c>
      <c r="C579">
        <f t="shared" si="56"/>
        <v>181.59999999999968</v>
      </c>
      <c r="D579" s="8">
        <f>EXP(SUMPRODUCT(LN($F579:$S579),AlturaTRI!$C$24:$P$24)+SUMPRODUCT(LN(1-$F579:$S579),1-AlturaTRI!$C$24:$P$24))</f>
        <v>8.8800595759671912E-12</v>
      </c>
      <c r="E579">
        <f t="shared" si="57"/>
        <v>4.3180188585200542E-2</v>
      </c>
      <c r="F579" s="4">
        <f t="shared" si="61"/>
        <v>0.50873205664223065</v>
      </c>
      <c r="G579" s="4">
        <f t="shared" si="62"/>
        <v>0.61502464949328217</v>
      </c>
      <c r="H579" s="4">
        <f t="shared" si="62"/>
        <v>0.63101231856443396</v>
      </c>
      <c r="I579" s="4">
        <f t="shared" si="62"/>
        <v>0.58191934733632311</v>
      </c>
      <c r="J579" s="4">
        <f t="shared" si="62"/>
        <v>0.73734069793325896</v>
      </c>
      <c r="K579" s="4">
        <f t="shared" si="62"/>
        <v>0.68935569783181183</v>
      </c>
      <c r="L579" s="4">
        <f t="shared" si="62"/>
        <v>0.99661769727929583</v>
      </c>
      <c r="M579" s="4">
        <f t="shared" si="62"/>
        <v>0.25186113315345804</v>
      </c>
      <c r="N579" s="4">
        <f t="shared" si="62"/>
        <v>0.94048385159617742</v>
      </c>
      <c r="O579" s="4">
        <f t="shared" si="62"/>
        <v>0.98783912071669067</v>
      </c>
      <c r="P579" s="4">
        <f t="shared" si="62"/>
        <v>0.80399251373025737</v>
      </c>
      <c r="Q579" s="4">
        <f t="shared" si="62"/>
        <v>0.95021163750868687</v>
      </c>
      <c r="R579" s="4">
        <f t="shared" si="62"/>
        <v>0.78819885455146255</v>
      </c>
      <c r="S579" s="4">
        <f t="shared" si="62"/>
        <v>0.93764136573719903</v>
      </c>
    </row>
    <row r="580" spans="1:19" x14ac:dyDescent="0.2">
      <c r="A580">
        <v>572</v>
      </c>
      <c r="B580">
        <f t="shared" si="58"/>
        <v>1.7099999999999602</v>
      </c>
      <c r="C580">
        <f t="shared" si="56"/>
        <v>181.67999999999969</v>
      </c>
      <c r="D580" s="8">
        <f>EXP(SUMPRODUCT(LN($F580:$S580),AlturaTRI!$C$24:$P$24)+SUMPRODUCT(LN(1-$F580:$S580),1-AlturaTRI!$C$24:$P$24))</f>
        <v>7.4814018472444023E-12</v>
      </c>
      <c r="E580">
        <f t="shared" si="57"/>
        <v>4.245020714546343E-2</v>
      </c>
      <c r="F580" s="4">
        <f t="shared" si="61"/>
        <v>0.50990369906230182</v>
      </c>
      <c r="G580" s="4">
        <f t="shared" si="62"/>
        <v>0.61763635122419469</v>
      </c>
      <c r="H580" s="4">
        <f t="shared" si="62"/>
        <v>0.63417617394905057</v>
      </c>
      <c r="I580" s="4">
        <f t="shared" si="62"/>
        <v>0.58407292368957042</v>
      </c>
      <c r="J580" s="4">
        <f t="shared" si="62"/>
        <v>0.74108018249655983</v>
      </c>
      <c r="K580" s="4">
        <f t="shared" si="62"/>
        <v>0.69283752020685119</v>
      </c>
      <c r="L580" s="4">
        <f t="shared" si="62"/>
        <v>0.99672088755099841</v>
      </c>
      <c r="M580" s="4">
        <f t="shared" si="62"/>
        <v>0.2537983089055727</v>
      </c>
      <c r="N580" s="4">
        <f t="shared" si="62"/>
        <v>0.94109193917500245</v>
      </c>
      <c r="O580" s="4">
        <f t="shared" si="62"/>
        <v>0.98815451468277449</v>
      </c>
      <c r="P580" s="4">
        <f t="shared" si="62"/>
        <v>0.80574096453283217</v>
      </c>
      <c r="Q580" s="4">
        <f t="shared" si="62"/>
        <v>0.95117620646213974</v>
      </c>
      <c r="R580" s="4">
        <f t="shared" si="62"/>
        <v>0.79084102684552682</v>
      </c>
      <c r="S580" s="4">
        <f t="shared" si="62"/>
        <v>0.93903008048802472</v>
      </c>
    </row>
    <row r="581" spans="1:19" x14ac:dyDescent="0.2">
      <c r="A581">
        <v>573</v>
      </c>
      <c r="B581">
        <f t="shared" si="58"/>
        <v>1.7199999999999602</v>
      </c>
      <c r="C581">
        <f t="shared" si="56"/>
        <v>181.75999999999968</v>
      </c>
      <c r="D581" s="8">
        <f>EXP(SUMPRODUCT(LN($F581:$S581),AlturaTRI!$C$24:$P$24)+SUMPRODUCT(LN(1-$F581:$S581),1-AlturaTRI!$C$24:$P$24))</f>
        <v>6.300664581710023E-12</v>
      </c>
      <c r="E581">
        <f t="shared" si="57"/>
        <v>4.1728393338037489E-2</v>
      </c>
      <c r="F581" s="4">
        <f t="shared" si="61"/>
        <v>0.5110752326876854</v>
      </c>
      <c r="G581" s="4">
        <f t="shared" si="62"/>
        <v>0.62024127528013162</v>
      </c>
      <c r="H581" s="4">
        <f t="shared" si="62"/>
        <v>0.63732849293456117</v>
      </c>
      <c r="I581" s="4">
        <f t="shared" si="62"/>
        <v>0.58622329469215373</v>
      </c>
      <c r="J581" s="4">
        <f t="shared" si="62"/>
        <v>0.74478485556696927</v>
      </c>
      <c r="K581" s="4">
        <f t="shared" si="62"/>
        <v>0.69629751008484131</v>
      </c>
      <c r="L581" s="4">
        <f t="shared" si="62"/>
        <v>0.99682093964531326</v>
      </c>
      <c r="M581" s="4">
        <f t="shared" si="62"/>
        <v>0.25574529100015841</v>
      </c>
      <c r="N581" s="4">
        <f t="shared" si="62"/>
        <v>0.94169419898452356</v>
      </c>
      <c r="O581" s="4">
        <f t="shared" si="62"/>
        <v>0.98846182440748354</v>
      </c>
      <c r="P581" s="4">
        <f t="shared" si="62"/>
        <v>0.80747755335037352</v>
      </c>
      <c r="Q581" s="4">
        <f t="shared" si="62"/>
        <v>0.95212303000658483</v>
      </c>
      <c r="R581" s="4">
        <f t="shared" si="62"/>
        <v>0.79345887566191531</v>
      </c>
      <c r="S581" s="4">
        <f t="shared" si="62"/>
        <v>0.94038983496314132</v>
      </c>
    </row>
    <row r="582" spans="1:19" x14ac:dyDescent="0.2">
      <c r="A582">
        <v>574</v>
      </c>
      <c r="B582">
        <f t="shared" si="58"/>
        <v>1.7299999999999602</v>
      </c>
      <c r="C582">
        <f t="shared" si="56"/>
        <v>181.83999999999969</v>
      </c>
      <c r="D582" s="8">
        <f>EXP(SUMPRODUCT(LN($F582:$S582),AlturaTRI!$C$24:$P$24)+SUMPRODUCT(LN(1-$F582:$S582),1-AlturaTRI!$C$24:$P$24))</f>
        <v>5.3042914231567454E-12</v>
      </c>
      <c r="E582">
        <f t="shared" si="57"/>
        <v>4.101475141058257E-2</v>
      </c>
      <c r="F582" s="4">
        <f t="shared" si="61"/>
        <v>0.51224664466074799</v>
      </c>
      <c r="G582" s="4">
        <f t="shared" si="62"/>
        <v>0.62283928975402703</v>
      </c>
      <c r="H582" s="4">
        <f t="shared" si="62"/>
        <v>0.64046904804363702</v>
      </c>
      <c r="I582" s="4">
        <f t="shared" si="62"/>
        <v>0.58837038331467584</v>
      </c>
      <c r="J582" s="4">
        <f t="shared" si="62"/>
        <v>0.74845451374763938</v>
      </c>
      <c r="K582" s="4">
        <f t="shared" si="62"/>
        <v>0.69973541633347491</v>
      </c>
      <c r="L582" s="4">
        <f t="shared" si="62"/>
        <v>0.99691794839555425</v>
      </c>
      <c r="M582" s="4">
        <f t="shared" si="62"/>
        <v>0.25770205094113607</v>
      </c>
      <c r="N582" s="4">
        <f t="shared" si="62"/>
        <v>0.94229067903365338</v>
      </c>
      <c r="O582" s="4">
        <f t="shared" si="62"/>
        <v>0.98876125221245414</v>
      </c>
      <c r="P582" s="4">
        <f t="shared" si="62"/>
        <v>0.80920229396801424</v>
      </c>
      <c r="Q582" s="4">
        <f t="shared" si="62"/>
        <v>0.95305239839074962</v>
      </c>
      <c r="R582" s="4">
        <f t="shared" si="62"/>
        <v>0.79605240900745688</v>
      </c>
      <c r="S582" s="4">
        <f t="shared" si="62"/>
        <v>0.9417211461944387</v>
      </c>
    </row>
    <row r="583" spans="1:19" x14ac:dyDescent="0.2">
      <c r="A583">
        <v>575</v>
      </c>
      <c r="B583">
        <f t="shared" si="58"/>
        <v>1.7399999999999602</v>
      </c>
      <c r="C583">
        <f t="shared" si="56"/>
        <v>181.91999999999967</v>
      </c>
      <c r="D583" s="8">
        <f>EXP(SUMPRODUCT(LN($F583:$S583),AlturaTRI!$C$24:$P$24)+SUMPRODUCT(LN(1-$F583:$S583),1-AlturaTRI!$C$24:$P$24))</f>
        <v>4.4638273502872555E-12</v>
      </c>
      <c r="E583">
        <f t="shared" si="57"/>
        <v>4.0309283107865621E-2</v>
      </c>
      <c r="F583" s="4">
        <f t="shared" si="61"/>
        <v>0.51341792212919979</v>
      </c>
      <c r="G583" s="4">
        <f t="shared" si="62"/>
        <v>0.62543026427822879</v>
      </c>
      <c r="H583" s="4">
        <f t="shared" si="62"/>
        <v>0.64359761566517293</v>
      </c>
      <c r="I583" s="4">
        <f t="shared" si="62"/>
        <v>0.59051411301988621</v>
      </c>
      <c r="J583" s="4">
        <f t="shared" si="62"/>
        <v>0.75208897051775447</v>
      </c>
      <c r="K583" s="4">
        <f t="shared" si="62"/>
        <v>0.70315099685221272</v>
      </c>
      <c r="L583" s="4">
        <f t="shared" si="62"/>
        <v>0.9970120058055284</v>
      </c>
      <c r="M583" s="4">
        <f t="shared" si="62"/>
        <v>0.25966855891213753</v>
      </c>
      <c r="N583" s="4">
        <f t="shared" si="62"/>
        <v>0.94288142709638112</v>
      </c>
      <c r="O583" s="4">
        <f t="shared" si="62"/>
        <v>0.98905299560689008</v>
      </c>
      <c r="P583" s="4">
        <f t="shared" si="62"/>
        <v>0.81091520144180029</v>
      </c>
      <c r="Q583" s="4">
        <f t="shared" si="62"/>
        <v>0.95396459851569393</v>
      </c>
      <c r="R583" s="4">
        <f t="shared" si="62"/>
        <v>0.79862164083050735</v>
      </c>
      <c r="S583" s="4">
        <f t="shared" si="62"/>
        <v>0.94302452585259866</v>
      </c>
    </row>
    <row r="584" spans="1:19" x14ac:dyDescent="0.2">
      <c r="A584">
        <v>576</v>
      </c>
      <c r="B584">
        <f t="shared" si="58"/>
        <v>1.7499999999999603</v>
      </c>
      <c r="C584">
        <f t="shared" si="56"/>
        <v>181.99999999999969</v>
      </c>
      <c r="D584" s="8">
        <f>EXP(SUMPRODUCT(LN($F584:$S584),AlturaTRI!$C$24:$P$24)+SUMPRODUCT(LN(1-$F584:$S584),1-AlturaTRI!$C$24:$P$24))</f>
        <v>3.7551539664369795E-12</v>
      </c>
      <c r="E584">
        <f t="shared" si="57"/>
        <v>3.961198771387206E-2</v>
      </c>
      <c r="F584" s="4">
        <f t="shared" si="61"/>
        <v>0.51458905224665819</v>
      </c>
      <c r="G584" s="4">
        <f t="shared" si="62"/>
        <v>0.62801407004703658</v>
      </c>
      <c r="H584" s="4">
        <f t="shared" si="62"/>
        <v>0.64671397610452741</v>
      </c>
      <c r="I584" s="4">
        <f t="shared" si="62"/>
        <v>0.5926544077729704</v>
      </c>
      <c r="J584" s="4">
        <f t="shared" si="62"/>
        <v>0.75568805603481826</v>
      </c>
      <c r="K584" s="4">
        <f t="shared" si="62"/>
        <v>0.70654401857429316</v>
      </c>
      <c r="L584" s="4">
        <f t="shared" si="62"/>
        <v>0.99710320113177231</v>
      </c>
      <c r="M584" s="4">
        <f t="shared" si="62"/>
        <v>0.26164478376882083</v>
      </c>
      <c r="N584" s="4">
        <f t="shared" si="62"/>
        <v>0.94346649070939148</v>
      </c>
      <c r="O584" s="4">
        <f t="shared" si="62"/>
        <v>0.9893372473890607</v>
      </c>
      <c r="P584" s="4">
        <f t="shared" si="62"/>
        <v>0.81261629207835806</v>
      </c>
      <c r="Q584" s="4">
        <f t="shared" si="62"/>
        <v>0.95485991391643332</v>
      </c>
      <c r="R584" s="4">
        <f t="shared" si="62"/>
        <v>0.8011665909048431</v>
      </c>
      <c r="S584" s="4">
        <f t="shared" si="62"/>
        <v>0.94430048011675627</v>
      </c>
    </row>
    <row r="585" spans="1:19" x14ac:dyDescent="0.2">
      <c r="A585">
        <v>577</v>
      </c>
      <c r="B585">
        <f t="shared" si="58"/>
        <v>1.7599999999999603</v>
      </c>
      <c r="C585">
        <f t="shared" si="56"/>
        <v>182.07999999999967</v>
      </c>
      <c r="D585" s="8">
        <f>EXP(SUMPRODUCT(LN($F585:$S585),AlturaTRI!$C$24:$P$24)+SUMPRODUCT(LN(1-$F585:$S585),1-AlturaTRI!$C$24:$P$24))</f>
        <v>3.1578376644029884E-12</v>
      </c>
      <c r="E585">
        <f t="shared" si="57"/>
        <v>3.8922862094414701E-2</v>
      </c>
      <c r="F585" s="4">
        <f t="shared" si="61"/>
        <v>0.51576002217321082</v>
      </c>
      <c r="G585" s="4">
        <f t="shared" si="62"/>
        <v>0.6305905798385304</v>
      </c>
      <c r="H585" s="4">
        <f t="shared" si="62"/>
        <v>0.64981791363117969</v>
      </c>
      <c r="I585" s="4">
        <f t="shared" si="62"/>
        <v>0.59479119205168407</v>
      </c>
      <c r="J585" s="4">
        <f t="shared" si="62"/>
        <v>0.75925161692465792</v>
      </c>
      <c r="K585" s="4">
        <f t="shared" si="62"/>
        <v>0.70991425746197345</v>
      </c>
      <c r="L585" s="4">
        <f t="shared" si="62"/>
        <v>0.99719162096353353</v>
      </c>
      <c r="M585" s="4">
        <f t="shared" si="62"/>
        <v>0.26363069303147679</v>
      </c>
      <c r="N585" s="4">
        <f t="shared" si="62"/>
        <v>0.94404591716978403</v>
      </c>
      <c r="O585" s="4">
        <f t="shared" si="62"/>
        <v>0.98961419574634779</v>
      </c>
      <c r="P585" s="4">
        <f t="shared" si="62"/>
        <v>0.81430558341450576</v>
      </c>
      <c r="Q585" s="4">
        <f t="shared" si="62"/>
        <v>0.95573862474653148</v>
      </c>
      <c r="R585" s="4">
        <f t="shared" si="62"/>
        <v>0.80368728471239514</v>
      </c>
      <c r="S585" s="4">
        <f t="shared" si="62"/>
        <v>0.94554950955536354</v>
      </c>
    </row>
    <row r="586" spans="1:19" x14ac:dyDescent="0.2">
      <c r="A586">
        <v>578</v>
      </c>
      <c r="B586">
        <f t="shared" si="58"/>
        <v>1.7699999999999603</v>
      </c>
      <c r="C586">
        <f t="shared" ref="C586:C649" si="63">B586*$B$3+$B$2</f>
        <v>182.15999999999968</v>
      </c>
      <c r="D586" s="8">
        <f>EXP(SUMPRODUCT(LN($F586:$S586),AlturaTRI!$C$24:$P$24)+SUMPRODUCT(LN(1-$F586:$S586),1-AlturaTRI!$C$24:$P$24))</f>
        <v>2.6545742884096338E-12</v>
      </c>
      <c r="E586">
        <f t="shared" ref="E586:E649" si="64">1/SQRT(2*PI())*EXP(-(B586^2)/2)/0.4*$B$6</f>
        <v>3.8241900740206024E-2</v>
      </c>
      <c r="F586" s="4">
        <f t="shared" si="61"/>
        <v>0.51693081907597815</v>
      </c>
      <c r="G586" s="4">
        <f t="shared" si="62"/>
        <v>0.63315966803568535</v>
      </c>
      <c r="H586" s="4">
        <f t="shared" si="62"/>
        <v>0.65290921652379841</v>
      </c>
      <c r="I586" s="4">
        <f t="shared" si="62"/>
        <v>0.59692439085632654</v>
      </c>
      <c r="J586" s="4">
        <f t="shared" si="62"/>
        <v>0.76277951605977101</v>
      </c>
      <c r="K586" s="4">
        <f t="shared" si="62"/>
        <v>0.71326149849512988</v>
      </c>
      <c r="L586" s="4">
        <f t="shared" ref="G586:S605" si="65">1/(1+EXP(-L$2*($B586-L$3)))</f>
        <v>0.99727734930054523</v>
      </c>
      <c r="M586" s="4">
        <f t="shared" si="65"/>
        <v>0.26562625287793273</v>
      </c>
      <c r="N586" s="4">
        <f t="shared" si="65"/>
        <v>0.94461975353288485</v>
      </c>
      <c r="O586" s="4">
        <f t="shared" si="65"/>
        <v>0.98988402435382172</v>
      </c>
      <c r="P586" s="4">
        <f t="shared" si="65"/>
        <v>0.8159830941968147</v>
      </c>
      <c r="Q586" s="4">
        <f t="shared" si="65"/>
        <v>0.95660100776554091</v>
      </c>
      <c r="R586" s="4">
        <f t="shared" si="65"/>
        <v>0.80618375332495196</v>
      </c>
      <c r="S586" s="4">
        <f t="shared" si="65"/>
        <v>0.94677210901783404</v>
      </c>
    </row>
    <row r="587" spans="1:19" x14ac:dyDescent="0.2">
      <c r="A587">
        <v>579</v>
      </c>
      <c r="B587">
        <f t="shared" ref="B587:B650" si="66">B586+0.01</f>
        <v>1.7799999999999603</v>
      </c>
      <c r="C587">
        <f t="shared" si="63"/>
        <v>182.23999999999967</v>
      </c>
      <c r="D587" s="8">
        <f>EXP(SUMPRODUCT(LN($F587:$S587),AlturaTRI!$C$24:$P$24)+SUMPRODUCT(LN(1-$F587:$S587),1-AlturaTRI!$C$24:$P$24))</f>
        <v>2.2307162465954533E-12</v>
      </c>
      <c r="E587">
        <f t="shared" si="64"/>
        <v>3.7569095810360609E-2</v>
      </c>
      <c r="F587" s="4">
        <f t="shared" si="61"/>
        <v>0.51810143012967469</v>
      </c>
      <c r="G587" s="4">
        <f t="shared" si="65"/>
        <v>0.63572121064676534</v>
      </c>
      <c r="H587" s="4">
        <f t="shared" si="65"/>
        <v>0.65598767711271533</v>
      </c>
      <c r="I587" s="4">
        <f t="shared" si="65"/>
        <v>0.59905392971955229</v>
      </c>
      <c r="J587" s="4">
        <f t="shared" si="65"/>
        <v>0.76627163232663686</v>
      </c>
      <c r="K587" s="4">
        <f t="shared" si="65"/>
        <v>0.71658553565335403</v>
      </c>
      <c r="L587" s="4">
        <f t="shared" si="65"/>
        <v>0.99736046762865238</v>
      </c>
      <c r="M587" s="4">
        <f t="shared" si="65"/>
        <v>0.26763142813676105</v>
      </c>
      <c r="N587" s="4">
        <f t="shared" si="65"/>
        <v>0.94518804661015465</v>
      </c>
      <c r="O587" s="4">
        <f t="shared" si="65"/>
        <v>0.9901469124713288</v>
      </c>
      <c r="P587" s="4">
        <f t="shared" si="65"/>
        <v>0.8176488443611335</v>
      </c>
      <c r="Q587" s="4">
        <f t="shared" si="65"/>
        <v>0.95744733632917567</v>
      </c>
      <c r="R587" s="4">
        <f t="shared" si="65"/>
        <v>0.8086560332849706</v>
      </c>
      <c r="S587" s="4">
        <f t="shared" si="65"/>
        <v>0.94796876753655557</v>
      </c>
    </row>
    <row r="588" spans="1:19" x14ac:dyDescent="0.2">
      <c r="A588">
        <v>580</v>
      </c>
      <c r="B588">
        <f t="shared" si="66"/>
        <v>1.7899999999999603</v>
      </c>
      <c r="C588">
        <f t="shared" si="63"/>
        <v>182.31999999999968</v>
      </c>
      <c r="D588" s="8">
        <f>EXP(SUMPRODUCT(LN($F588:$S588),AlturaTRI!$C$24:$P$24)+SUMPRODUCT(LN(1-$F588:$S588),1-AlturaTRI!$C$24:$P$24))</f>
        <v>1.8738700340091815E-12</v>
      </c>
      <c r="E588">
        <f t="shared" si="64"/>
        <v>3.6904437176293971E-2</v>
      </c>
      <c r="F588" s="4">
        <f t="shared" si="61"/>
        <v>0.51927184251717096</v>
      </c>
      <c r="G588" s="4">
        <f t="shared" si="65"/>
        <v>0.63827508532499411</v>
      </c>
      <c r="H588" s="4">
        <f t="shared" si="65"/>
        <v>0.65905309181980154</v>
      </c>
      <c r="I588" s="4">
        <f t="shared" si="65"/>
        <v>0.60117973471601827</v>
      </c>
      <c r="J588" s="4">
        <f t="shared" si="65"/>
        <v>0.76972786038262309</v>
      </c>
      <c r="K588" s="4">
        <f t="shared" si="65"/>
        <v>0.71988617189168358</v>
      </c>
      <c r="L588" s="4">
        <f t="shared" si="65"/>
        <v>0.99744105499333768</v>
      </c>
      <c r="M588" s="4">
        <f t="shared" si="65"/>
        <v>0.26964618228079901</v>
      </c>
      <c r="N588" s="4">
        <f t="shared" si="65"/>
        <v>0.94575084296718848</v>
      </c>
      <c r="O588" s="4">
        <f t="shared" si="65"/>
        <v>0.99040303503908089</v>
      </c>
      <c r="P588" s="4">
        <f t="shared" si="65"/>
        <v>0.81930285501208377</v>
      </c>
      <c r="Q588" s="4">
        <f t="shared" si="65"/>
        <v>0.95827788038210204</v>
      </c>
      <c r="R588" s="4">
        <f t="shared" si="65"/>
        <v>0.81110416648561734</v>
      </c>
      <c r="S588" s="4">
        <f t="shared" si="65"/>
        <v>0.94913996823885649</v>
      </c>
    </row>
    <row r="589" spans="1:19" x14ac:dyDescent="0.2">
      <c r="A589">
        <v>581</v>
      </c>
      <c r="B589">
        <f t="shared" si="66"/>
        <v>1.7999999999999603</v>
      </c>
      <c r="C589">
        <f t="shared" si="63"/>
        <v>182.39999999999969</v>
      </c>
      <c r="D589" s="8">
        <f>EXP(SUMPRODUCT(LN($F589:$S589),AlturaTRI!$C$24:$P$24)+SUMPRODUCT(LN(1-$F589:$S589),1-AlturaTRI!$C$24:$P$24))</f>
        <v>1.5735538520539366E-12</v>
      </c>
      <c r="E589">
        <f t="shared" si="64"/>
        <v>3.6247912465985119E-2</v>
      </c>
      <c r="F589" s="4">
        <f t="shared" si="61"/>
        <v>0.52044204343005274</v>
      </c>
      <c r="G589" s="4">
        <f t="shared" si="65"/>
        <v>0.6408211713874965</v>
      </c>
      <c r="H589" s="4">
        <f t="shared" si="65"/>
        <v>0.66210526119574675</v>
      </c>
      <c r="I589" s="4">
        <f t="shared" si="65"/>
        <v>0.60330173247186458</v>
      </c>
      <c r="J589" s="4">
        <f t="shared" si="65"/>
        <v>0.77314811040311027</v>
      </c>
      <c r="K589" s="4">
        <f t="shared" si="65"/>
        <v>0.72316321911011727</v>
      </c>
      <c r="L589" s="4">
        <f t="shared" si="65"/>
        <v>0.99751918807120177</v>
      </c>
      <c r="M589" s="4">
        <f t="shared" si="65"/>
        <v>0.2716704774209876</v>
      </c>
      <c r="N589" s="4">
        <f t="shared" si="65"/>
        <v>0.94630818892180646</v>
      </c>
      <c r="O589" s="4">
        <f t="shared" si="65"/>
        <v>0.99065256277173186</v>
      </c>
      <c r="P589" s="4">
        <f t="shared" si="65"/>
        <v>0.82094514840253496</v>
      </c>
      <c r="Q589" s="4">
        <f t="shared" si="65"/>
        <v>0.95909290645323519</v>
      </c>
      <c r="R589" s="4">
        <f t="shared" si="65"/>
        <v>0.81352820005016913</v>
      </c>
      <c r="S589" s="4">
        <f t="shared" si="65"/>
        <v>0.95028618826852373</v>
      </c>
    </row>
    <row r="590" spans="1:19" x14ac:dyDescent="0.2">
      <c r="A590">
        <v>582</v>
      </c>
      <c r="B590">
        <f t="shared" si="66"/>
        <v>1.8099999999999603</v>
      </c>
      <c r="C590">
        <f t="shared" si="63"/>
        <v>182.47999999999968</v>
      </c>
      <c r="D590" s="8">
        <f>EXP(SUMPRODUCT(LN($F590:$S590),AlturaTRI!$C$24:$P$24)+SUMPRODUCT(LN(1-$F590:$S590),1-AlturaTRI!$C$24:$P$24))</f>
        <v>1.3209064939552018E-12</v>
      </c>
      <c r="E590">
        <f t="shared" si="64"/>
        <v>3.5599507108569732E-2</v>
      </c>
      <c r="F590" s="4">
        <f t="shared" si="61"/>
        <v>0.52161202006918139</v>
      </c>
      <c r="G590" s="4">
        <f t="shared" si="65"/>
        <v>0.64335934983350995</v>
      </c>
      <c r="H590" s="4">
        <f t="shared" si="65"/>
        <v>0.66514398995474333</v>
      </c>
      <c r="I590" s="4">
        <f t="shared" si="65"/>
        <v>0.60541985017402566</v>
      </c>
      <c r="J590" s="4">
        <f t="shared" si="65"/>
        <v>0.77653230781946225</v>
      </c>
      <c r="K590" s="4">
        <f t="shared" si="65"/>
        <v>0.72641649811706566</v>
      </c>
      <c r="L590" s="4">
        <f t="shared" si="65"/>
        <v>0.99759494123944537</v>
      </c>
      <c r="M590" s="4">
        <f t="shared" si="65"/>
        <v>0.27370427430053451</v>
      </c>
      <c r="N590" s="4">
        <f t="shared" si="65"/>
        <v>0.9468601305422335</v>
      </c>
      <c r="O590" s="4">
        <f t="shared" si="65"/>
        <v>0.9908956622509365</v>
      </c>
      <c r="P590" s="4">
        <f t="shared" si="65"/>
        <v>0.8225757479130712</v>
      </c>
      <c r="Q590" s="4">
        <f t="shared" si="65"/>
        <v>0.959892677653434</v>
      </c>
      <c r="R590" s="4">
        <f t="shared" si="65"/>
        <v>0.81592818621089658</v>
      </c>
      <c r="S590" s="4">
        <f t="shared" si="65"/>
        <v>0.95140789871647924</v>
      </c>
    </row>
    <row r="591" spans="1:19" x14ac:dyDescent="0.2">
      <c r="A591">
        <v>583</v>
      </c>
      <c r="B591">
        <f t="shared" si="66"/>
        <v>1.8199999999999603</v>
      </c>
      <c r="C591">
        <f t="shared" si="63"/>
        <v>182.55999999999969</v>
      </c>
      <c r="D591" s="8">
        <f>EXP(SUMPRODUCT(LN($F591:$S591),AlturaTRI!$C$24:$P$24)+SUMPRODUCT(LN(1-$F591:$S591),1-AlturaTRI!$C$24:$P$24))</f>
        <v>1.1084399403611412E-12</v>
      </c>
      <c r="E591">
        <f t="shared" si="64"/>
        <v>3.4959204379231931E-2</v>
      </c>
      <c r="F591" s="4">
        <f t="shared" si="61"/>
        <v>0.52278175964525209</v>
      </c>
      <c r="G591" s="4">
        <f t="shared" si="65"/>
        <v>0.64588950336186068</v>
      </c>
      <c r="H591" s="4">
        <f t="shared" si="65"/>
        <v>0.66816908700658129</v>
      </c>
      <c r="I591" s="4">
        <f t="shared" si="65"/>
        <v>0.60753401557936981</v>
      </c>
      <c r="J591" s="4">
        <f t="shared" si="65"/>
        <v>0.77988039304845957</v>
      </c>
      <c r="K591" s="4">
        <f t="shared" si="65"/>
        <v>0.7296458385868938</v>
      </c>
      <c r="L591" s="4">
        <f t="shared" si="65"/>
        <v>0.99766838664340651</v>
      </c>
      <c r="M591" s="4">
        <f t="shared" si="65"/>
        <v>0.27574753228941024</v>
      </c>
      <c r="N591" s="4">
        <f t="shared" si="65"/>
        <v>0.94740671364536699</v>
      </c>
      <c r="O591" s="4">
        <f t="shared" si="65"/>
        <v>0.99113249601638398</v>
      </c>
      <c r="P591" s="4">
        <f t="shared" si="65"/>
        <v>0.82419467803145385</v>
      </c>
      <c r="Q591" s="4">
        <f t="shared" si="65"/>
        <v>0.96067745367548918</v>
      </c>
      <c r="R591" s="4">
        <f t="shared" si="65"/>
        <v>0.81830418218754863</v>
      </c>
      <c r="S591" s="4">
        <f t="shared" si="65"/>
        <v>0.95250556456022384</v>
      </c>
    </row>
    <row r="592" spans="1:19" x14ac:dyDescent="0.2">
      <c r="A592">
        <v>584</v>
      </c>
      <c r="B592">
        <f t="shared" si="66"/>
        <v>1.8299999999999603</v>
      </c>
      <c r="C592">
        <f t="shared" si="63"/>
        <v>182.63999999999967</v>
      </c>
      <c r="D592" s="8">
        <f>EXP(SUMPRODUCT(LN($F592:$S592),AlturaTRI!$C$24:$P$24)+SUMPRODUCT(LN(1-$F592:$S592),1-AlturaTRI!$C$24:$P$24))</f>
        <v>9.2982920341832068E-13</v>
      </c>
      <c r="E592">
        <f t="shared" si="64"/>
        <v>3.4326985444362475E-2</v>
      </c>
      <c r="F592" s="4">
        <f t="shared" si="61"/>
        <v>0.52395124937935178</v>
      </c>
      <c r="G592" s="4">
        <f t="shared" si="65"/>
        <v>0.648411516387703</v>
      </c>
      <c r="H592" s="4">
        <f t="shared" si="65"/>
        <v>0.671180365486161</v>
      </c>
      <c r="I592" s="4">
        <f t="shared" si="65"/>
        <v>0.60964415702366614</v>
      </c>
      <c r="J592" s="4">
        <f t="shared" si="65"/>
        <v>0.78319232121381688</v>
      </c>
      <c r="K592" s="4">
        <f t="shared" si="65"/>
        <v>0.73285107901171831</v>
      </c>
      <c r="L592" s="4">
        <f t="shared" si="65"/>
        <v>0.99773959426219905</v>
      </c>
      <c r="M592" s="4">
        <f t="shared" si="65"/>
        <v>0.27780020937918182</v>
      </c>
      <c r="N592" s="4">
        <f t="shared" si="65"/>
        <v>0.94794798379512968</v>
      </c>
      <c r="O592" s="4">
        <f t="shared" si="65"/>
        <v>0.99136322265530341</v>
      </c>
      <c r="P592" s="4">
        <f t="shared" si="65"/>
        <v>0.82580196433209418</v>
      </c>
      <c r="Q592" s="4">
        <f t="shared" si="65"/>
        <v>0.96144749079629721</v>
      </c>
      <c r="R592" s="4">
        <f t="shared" si="65"/>
        <v>0.82065625006555598</v>
      </c>
      <c r="S592" s="4">
        <f t="shared" si="65"/>
        <v>0.95357964461166933</v>
      </c>
    </row>
    <row r="593" spans="1:19" x14ac:dyDescent="0.2">
      <c r="A593">
        <v>585</v>
      </c>
      <c r="B593">
        <f t="shared" si="66"/>
        <v>1.8399999999999603</v>
      </c>
      <c r="C593">
        <f t="shared" si="63"/>
        <v>182.71999999999969</v>
      </c>
      <c r="D593" s="8">
        <f>EXP(SUMPRODUCT(LN($F593:$S593),AlturaTRI!$C$24:$P$24)+SUMPRODUCT(LN(1-$F593:$S593),1-AlturaTRI!$C$24:$P$24))</f>
        <v>7.7973389652240021E-13</v>
      </c>
      <c r="E593">
        <f t="shared" si="64"/>
        <v>3.3702829406951837E-2</v>
      </c>
      <c r="F593" s="4">
        <f t="shared" si="61"/>
        <v>0.52512047650351545</v>
      </c>
      <c r="G593" s="4">
        <f t="shared" si="65"/>
        <v>0.6509252750585206</v>
      </c>
      <c r="H593" s="4">
        <f t="shared" si="65"/>
        <v>0.67417764278043413</v>
      </c>
      <c r="I593" s="4">
        <f t="shared" si="65"/>
        <v>0.61175020343037534</v>
      </c>
      <c r="J593" s="4">
        <f t="shared" si="65"/>
        <v>0.7864680618603912</v>
      </c>
      <c r="K593" s="4">
        <f t="shared" si="65"/>
        <v>0.73603206664762588</v>
      </c>
      <c r="L593" s="4">
        <f t="shared" si="65"/>
        <v>0.99780863197250058</v>
      </c>
      <c r="M593" s="4">
        <f t="shared" si="65"/>
        <v>0.27986226217819243</v>
      </c>
      <c r="N593" s="4">
        <f t="shared" si="65"/>
        <v>0.94848398630090736</v>
      </c>
      <c r="O593" s="4">
        <f t="shared" si="65"/>
        <v>0.99158799689043953</v>
      </c>
      <c r="P593" s="4">
        <f t="shared" si="65"/>
        <v>0.82739763345553952</v>
      </c>
      <c r="Q593" s="4">
        <f t="shared" si="65"/>
        <v>0.96220304188112493</v>
      </c>
      <c r="R593" s="4">
        <f t="shared" si="65"/>
        <v>0.82298445667406639</v>
      </c>
      <c r="S593" s="4">
        <f t="shared" si="65"/>
        <v>0.95463059147298746</v>
      </c>
    </row>
    <row r="594" spans="1:19" x14ac:dyDescent="0.2">
      <c r="A594">
        <v>586</v>
      </c>
      <c r="B594">
        <f t="shared" si="66"/>
        <v>1.8499999999999603</v>
      </c>
      <c r="C594">
        <f t="shared" si="63"/>
        <v>182.79999999999967</v>
      </c>
      <c r="D594" s="8">
        <f>EXP(SUMPRODUCT(LN($F594:$S594),AlturaTRI!$C$24:$P$24)+SUMPRODUCT(LN(1-$F594:$S594),1-AlturaTRI!$C$24:$P$24))</f>
        <v>6.5364681200415614E-13</v>
      </c>
      <c r="E594">
        <f t="shared" si="64"/>
        <v>3.3086713352186756E-2</v>
      </c>
      <c r="F594" s="4">
        <f t="shared" si="61"/>
        <v>0.52628942826128211</v>
      </c>
      <c r="G594" s="4">
        <f t="shared" si="65"/>
        <v>0.65343066726938814</v>
      </c>
      <c r="H594" s="4">
        <f t="shared" si="65"/>
        <v>0.6771607405527863</v>
      </c>
      <c r="I594" s="4">
        <f t="shared" si="65"/>
        <v>0.61385208431926341</v>
      </c>
      <c r="J594" s="4">
        <f t="shared" si="65"/>
        <v>0.7897075986616876</v>
      </c>
      <c r="K594" s="4">
        <f t="shared" si="65"/>
        <v>0.73918865745548057</v>
      </c>
      <c r="L594" s="4">
        <f t="shared" si="65"/>
        <v>0.99787556561054025</v>
      </c>
      <c r="M594" s="4">
        <f t="shared" si="65"/>
        <v>0.28193364590709169</v>
      </c>
      <c r="N594" s="4">
        <f t="shared" si="65"/>
        <v>0.94901476621606895</v>
      </c>
      <c r="O594" s="4">
        <f t="shared" si="65"/>
        <v>0.99180696966649962</v>
      </c>
      <c r="P594" s="4">
        <f t="shared" si="65"/>
        <v>0.82898171308798541</v>
      </c>
      <c r="Q594" s="4">
        <f t="shared" si="65"/>
        <v>0.96294435638986386</v>
      </c>
      <c r="R594" s="4">
        <f t="shared" si="65"/>
        <v>0.82528887346392155</v>
      </c>
      <c r="S594" s="4">
        <f t="shared" si="65"/>
        <v>0.95565885150011309</v>
      </c>
    </row>
    <row r="595" spans="1:19" x14ac:dyDescent="0.2">
      <c r="A595">
        <v>587</v>
      </c>
      <c r="B595">
        <f t="shared" si="66"/>
        <v>1.8599999999999604</v>
      </c>
      <c r="C595">
        <f t="shared" si="63"/>
        <v>182.87999999999968</v>
      </c>
      <c r="D595" s="8">
        <f>EXP(SUMPRODUCT(LN($F595:$S595),AlturaTRI!$C$24:$P$24)+SUMPRODUCT(LN(1-$F595:$S595),1-AlturaTRI!$C$24:$P$24))</f>
        <v>5.4776547893203587E-13</v>
      </c>
      <c r="E595">
        <f t="shared" si="64"/>
        <v>3.2478612393219801E-2</v>
      </c>
      <c r="F595" s="4">
        <f t="shared" si="61"/>
        <v>0.52745809190824977</v>
      </c>
      <c r="G595" s="4">
        <f t="shared" si="65"/>
        <v>0.65592758267749074</v>
      </c>
      <c r="H595" s="4">
        <f t="shared" si="65"/>
        <v>0.68012948476487467</v>
      </c>
      <c r="I595" s="4">
        <f t="shared" si="65"/>
        <v>0.61594972981483587</v>
      </c>
      <c r="J595" s="4">
        <f t="shared" si="65"/>
        <v>0.79291092912125516</v>
      </c>
      <c r="K595" s="4">
        <f t="shared" si="65"/>
        <v>0.74232071603649497</v>
      </c>
      <c r="L595" s="4">
        <f t="shared" si="65"/>
        <v>0.99794045903232842</v>
      </c>
      <c r="M595" s="4">
        <f t="shared" si="65"/>
        <v>0.28401431439472496</v>
      </c>
      <c r="N595" s="4">
        <f t="shared" si="65"/>
        <v>0.94954036833656819</v>
      </c>
      <c r="O595" s="4">
        <f t="shared" si="65"/>
        <v>0.99202028823507571</v>
      </c>
      <c r="P595" s="4">
        <f t="shared" si="65"/>
        <v>0.83055423194081857</v>
      </c>
      <c r="Q595" s="4">
        <f t="shared" si="65"/>
        <v>0.96367168038517825</v>
      </c>
      <c r="R595" s="4">
        <f t="shared" si="65"/>
        <v>0.82756957638568307</v>
      </c>
      <c r="S595" s="4">
        <f t="shared" si="65"/>
        <v>0.95666486477354573</v>
      </c>
    </row>
    <row r="596" spans="1:19" x14ac:dyDescent="0.2">
      <c r="A596">
        <v>588</v>
      </c>
      <c r="B596">
        <f t="shared" si="66"/>
        <v>1.8699999999999604</v>
      </c>
      <c r="C596">
        <f t="shared" si="63"/>
        <v>182.9599999999997</v>
      </c>
      <c r="D596" s="8">
        <f>EXP(SUMPRODUCT(LN($F596:$S596),AlturaTRI!$C$24:$P$24)+SUMPRODUCT(LN(1-$F596:$S596),1-AlturaTRI!$C$24:$P$24))</f>
        <v>4.5888326410267175E-13</v>
      </c>
      <c r="E596">
        <f t="shared" si="64"/>
        <v>3.1878499717081357E-2</v>
      </c>
      <c r="F596" s="4">
        <f t="shared" si="61"/>
        <v>0.52862645471262848</v>
      </c>
      <c r="G596" s="4">
        <f t="shared" si="65"/>
        <v>0.65841591271590449</v>
      </c>
      <c r="H596" s="4">
        <f t="shared" si="65"/>
        <v>0.68308370569593813</v>
      </c>
      <c r="I596" s="4">
        <f t="shared" si="65"/>
        <v>0.61804307065459108</v>
      </c>
      <c r="J596" s="4">
        <f t="shared" si="65"/>
        <v>0.79607806426856198</v>
      </c>
      <c r="K596" s="4">
        <f t="shared" si="65"/>
        <v>0.74542811556273947</v>
      </c>
      <c r="L596" s="4">
        <f t="shared" si="65"/>
        <v>0.99800337417217522</v>
      </c>
      <c r="M596" s="4">
        <f t="shared" si="65"/>
        <v>0.28610422007438613</v>
      </c>
      <c r="N596" s="4">
        <f t="shared" si="65"/>
        <v>0.95006083719962342</v>
      </c>
      <c r="O596" s="4">
        <f t="shared" si="65"/>
        <v>0.99222809623804042</v>
      </c>
      <c r="P596" s="4">
        <f t="shared" si="65"/>
        <v>0.83211521973020186</v>
      </c>
      <c r="Q596" s="4">
        <f t="shared" si="65"/>
        <v>0.96438525654245888</v>
      </c>
      <c r="R596" s="4">
        <f t="shared" si="65"/>
        <v>0.82982664576781084</v>
      </c>
      <c r="S596" s="4">
        <f t="shared" si="65"/>
        <v>0.95764906507610548</v>
      </c>
    </row>
    <row r="597" spans="1:19" x14ac:dyDescent="0.2">
      <c r="A597">
        <v>589</v>
      </c>
      <c r="B597">
        <f t="shared" si="66"/>
        <v>1.8799999999999604</v>
      </c>
      <c r="C597">
        <f t="shared" si="63"/>
        <v>183.03999999999968</v>
      </c>
      <c r="D597" s="8">
        <f>EXP(SUMPRODUCT(LN($F597:$S597),AlturaTRI!$C$24:$P$24)+SUMPRODUCT(LN(1-$F597:$S597),1-AlturaTRI!$C$24:$P$24))</f>
        <v>3.8429708507428944E-13</v>
      </c>
      <c r="E597">
        <f t="shared" si="64"/>
        <v>3.128634663070419E-2</v>
      </c>
      <c r="F597" s="4">
        <f t="shared" si="61"/>
        <v>0.52979450395579308</v>
      </c>
      <c r="G597" s="4">
        <f t="shared" si="65"/>
        <v>0.66089555060663419</v>
      </c>
      <c r="H597" s="4">
        <f t="shared" si="65"/>
        <v>0.68602323795960152</v>
      </c>
      <c r="I597" s="4">
        <f t="shared" si="65"/>
        <v>0.62013203819709095</v>
      </c>
      <c r="J597" s="4">
        <f t="shared" si="65"/>
        <v>0.79920902834992302</v>
      </c>
      <c r="K597" s="4">
        <f t="shared" si="65"/>
        <v>0.74851073770276955</v>
      </c>
      <c r="L597" s="4">
        <f t="shared" si="65"/>
        <v>0.99806437109954527</v>
      </c>
      <c r="M597" s="4">
        <f t="shared" si="65"/>
        <v>0.28820331398044097</v>
      </c>
      <c r="N597" s="4">
        <f t="shared" si="65"/>
        <v>0.95057621708247741</v>
      </c>
      <c r="O597" s="4">
        <f t="shared" si="65"/>
        <v>0.99243053378943069</v>
      </c>
      <c r="P597" s="4">
        <f t="shared" si="65"/>
        <v>0.8336647071567056</v>
      </c>
      <c r="Q597" s="4">
        <f t="shared" si="65"/>
        <v>0.9650853241614864</v>
      </c>
      <c r="R597" s="4">
        <f t="shared" si="65"/>
        <v>0.83206016619509271</v>
      </c>
      <c r="S597" s="4">
        <f t="shared" si="65"/>
        <v>0.95861187987730723</v>
      </c>
    </row>
    <row r="598" spans="1:19" x14ac:dyDescent="0.2">
      <c r="A598">
        <v>590</v>
      </c>
      <c r="B598">
        <f t="shared" si="66"/>
        <v>1.8899999999999604</v>
      </c>
      <c r="C598">
        <f t="shared" si="63"/>
        <v>183.11999999999969</v>
      </c>
      <c r="D598" s="8">
        <f>EXP(SUMPRODUCT(LN($F598:$S598),AlturaTRI!$C$24:$P$24)+SUMPRODUCT(LN(1-$F598:$S598),1-AlturaTRI!$C$24:$P$24))</f>
        <v>3.2172923678397097E-13</v>
      </c>
      <c r="E598">
        <f t="shared" si="64"/>
        <v>3.0702122607031153E-2</v>
      </c>
      <c r="F598" s="4">
        <f t="shared" si="61"/>
        <v>0.53096222693283368</v>
      </c>
      <c r="G598" s="4">
        <f t="shared" si="65"/>
        <v>0.66336639137291176</v>
      </c>
      <c r="H598" s="4">
        <f t="shared" si="65"/>
        <v>0.68894792051819298</v>
      </c>
      <c r="I598" s="4">
        <f t="shared" si="65"/>
        <v>0.62221656442984752</v>
      </c>
      <c r="J598" s="4">
        <f t="shared" si="65"/>
        <v>0.80230385851504549</v>
      </c>
      <c r="K598" s="4">
        <f t="shared" si="65"/>
        <v>0.7515684725425501</v>
      </c>
      <c r="L598" s="4">
        <f t="shared" si="65"/>
        <v>0.99812350807428629</v>
      </c>
      <c r="M598" s="4">
        <f t="shared" si="65"/>
        <v>0.29031154574532719</v>
      </c>
      <c r="N598" s="4">
        <f t="shared" si="65"/>
        <v>0.95108655200123238</v>
      </c>
      <c r="O598" s="4">
        <f t="shared" si="65"/>
        <v>0.99262773755581901</v>
      </c>
      <c r="P598" s="4">
        <f t="shared" si="65"/>
        <v>0.835202725884995</v>
      </c>
      <c r="Q598" s="4">
        <f t="shared" si="65"/>
        <v>0.96577211917972383</v>
      </c>
      <c r="R598" s="4">
        <f t="shared" si="65"/>
        <v>0.83427022638742299</v>
      </c>
      <c r="S598" s="4">
        <f t="shared" si="65"/>
        <v>0.95955373032402369</v>
      </c>
    </row>
    <row r="599" spans="1:19" x14ac:dyDescent="0.2">
      <c r="A599">
        <v>591</v>
      </c>
      <c r="B599">
        <f t="shared" si="66"/>
        <v>1.8999999999999604</v>
      </c>
      <c r="C599">
        <f t="shared" si="63"/>
        <v>183.19999999999968</v>
      </c>
      <c r="D599" s="8">
        <f>EXP(SUMPRODUCT(LN($F599:$S599),AlturaTRI!$C$24:$P$24)+SUMPRODUCT(LN(1-$F599:$S599),1-AlturaTRI!$C$24:$P$24))</f>
        <v>2.6926120322040471E-13</v>
      </c>
      <c r="E599">
        <f t="shared" si="64"/>
        <v>3.0125795331177221E-2</v>
      </c>
      <c r="F599" s="4">
        <f t="shared" si="61"/>
        <v>0.53212961095310651</v>
      </c>
      <c r="G599" s="4">
        <f t="shared" si="65"/>
        <v>0.66582833185075541</v>
      </c>
      <c r="H599" s="4">
        <f t="shared" si="65"/>
        <v>0.69185759669459901</v>
      </c>
      <c r="I599" s="4">
        <f t="shared" si="65"/>
        <v>0.62429658197702342</v>
      </c>
      <c r="J599" s="4">
        <f t="shared" si="65"/>
        <v>0.80536260449974728</v>
      </c>
      <c r="K599" s="4">
        <f t="shared" si="65"/>
        <v>0.75460121850186124</v>
      </c>
      <c r="L599" s="4">
        <f t="shared" si="65"/>
        <v>0.99818084160027987</v>
      </c>
      <c r="M599" s="4">
        <f t="shared" si="65"/>
        <v>0.29242886359693665</v>
      </c>
      <c r="N599" s="4">
        <f t="shared" si="65"/>
        <v>0.95159188570975917</v>
      </c>
      <c r="O599" s="4">
        <f t="shared" si="65"/>
        <v>0.9928198408351846</v>
      </c>
      <c r="P599" s="4">
        <f t="shared" si="65"/>
        <v>0.83672930852358163</v>
      </c>
      <c r="Q599" s="4">
        <f t="shared" si="65"/>
        <v>0.96644587418714845</v>
      </c>
      <c r="R599" s="4">
        <f t="shared" si="65"/>
        <v>0.8364569190790222</v>
      </c>
      <c r="S599" s="4">
        <f t="shared" si="65"/>
        <v>0.96047503123712286</v>
      </c>
    </row>
    <row r="600" spans="1:19" x14ac:dyDescent="0.2">
      <c r="A600">
        <v>592</v>
      </c>
      <c r="B600">
        <f t="shared" si="66"/>
        <v>1.9099999999999604</v>
      </c>
      <c r="C600">
        <f t="shared" si="63"/>
        <v>183.27999999999969</v>
      </c>
      <c r="D600" s="8">
        <f>EXP(SUMPRODUCT(LN($F600:$S600),AlturaTRI!$C$24:$P$24)+SUMPRODUCT(LN(1-$F600:$S600),1-AlturaTRI!$C$24:$P$24))</f>
        <v>2.2527764173270124E-13</v>
      </c>
      <c r="E600">
        <f t="shared" si="64"/>
        <v>2.9557330746617167E-2</v>
      </c>
      <c r="F600" s="4">
        <f t="shared" si="61"/>
        <v>0.53329664334078164</v>
      </c>
      <c r="G600" s="4">
        <f t="shared" si="65"/>
        <v>0.66828127069979126</v>
      </c>
      <c r="H600" s="4">
        <f t="shared" si="65"/>
        <v>0.69475211418168414</v>
      </c>
      <c r="I600" s="4">
        <f t="shared" si="65"/>
        <v>0.62637202410694537</v>
      </c>
      <c r="J600" s="4">
        <f t="shared" si="65"/>
        <v>0.80838532830538312</v>
      </c>
      <c r="K600" s="4">
        <f t="shared" si="65"/>
        <v>0.75760888224636669</v>
      </c>
      <c r="L600" s="4">
        <f t="shared" si="65"/>
        <v>0.99823642647755406</v>
      </c>
      <c r="M600" s="4">
        <f t="shared" si="65"/>
        <v>0.29455521435638554</v>
      </c>
      <c r="N600" s="4">
        <f t="shared" si="65"/>
        <v>0.95209226169868177</v>
      </c>
      <c r="O600" s="4">
        <f t="shared" si="65"/>
        <v>0.99300697363429313</v>
      </c>
      <c r="P600" s="4">
        <f t="shared" si="65"/>
        <v>0.83824448860464207</v>
      </c>
      <c r="Q600" s="4">
        <f t="shared" si="65"/>
        <v>0.96710681844254343</v>
      </c>
      <c r="R600" s="4">
        <f t="shared" si="65"/>
        <v>0.83862034089818915</v>
      </c>
      <c r="S600" s="4">
        <f t="shared" si="65"/>
        <v>0.9613761911137686</v>
      </c>
    </row>
    <row r="601" spans="1:19" x14ac:dyDescent="0.2">
      <c r="A601">
        <v>593</v>
      </c>
      <c r="B601">
        <f t="shared" si="66"/>
        <v>1.9199999999999604</v>
      </c>
      <c r="C601">
        <f t="shared" si="63"/>
        <v>183.35999999999967</v>
      </c>
      <c r="D601" s="8">
        <f>EXP(SUMPRODUCT(LN($F601:$S601),AlturaTRI!$C$24:$P$24)+SUMPRODUCT(LN(1-$F601:$S601),1-AlturaTRI!$C$24:$P$24))</f>
        <v>1.884189975141527E-13</v>
      </c>
      <c r="E601">
        <f t="shared" si="64"/>
        <v>2.8996693101371207E-2</v>
      </c>
      <c r="F601" s="4">
        <f t="shared" si="61"/>
        <v>0.53446331143539061</v>
      </c>
      <c r="G601" s="4">
        <f t="shared" si="65"/>
        <v>0.67072510841333954</v>
      </c>
      <c r="H601" s="4">
        <f t="shared" si="65"/>
        <v>0.69763132504930092</v>
      </c>
      <c r="I601" s="4">
        <f t="shared" si="65"/>
        <v>0.62844282473942958</v>
      </c>
      <c r="J601" s="4">
        <f t="shared" si="65"/>
        <v>0.81137210387551029</v>
      </c>
      <c r="K601" s="4">
        <f t="shared" si="65"/>
        <v>0.76059137859553294</v>
      </c>
      <c r="L601" s="4">
        <f t="shared" si="65"/>
        <v>0.99829031585289696</v>
      </c>
      <c r="M601" s="4">
        <f t="shared" si="65"/>
        <v>0.29669054343617873</v>
      </c>
      <c r="N601" s="4">
        <f t="shared" si="65"/>
        <v>0.95258772319443197</v>
      </c>
      <c r="O601" s="4">
        <f t="shared" si="65"/>
        <v>0.9931892627445964</v>
      </c>
      <c r="P601" s="4">
        <f t="shared" si="65"/>
        <v>0.83974830056391714</v>
      </c>
      <c r="Q601" s="4">
        <f t="shared" si="65"/>
        <v>0.96775517789117138</v>
      </c>
      <c r="R601" s="4">
        <f t="shared" si="65"/>
        <v>0.84076059224766764</v>
      </c>
      <c r="S601" s="4">
        <f t="shared" si="65"/>
        <v>0.96225761213508709</v>
      </c>
    </row>
    <row r="602" spans="1:19" x14ac:dyDescent="0.2">
      <c r="A602">
        <v>594</v>
      </c>
      <c r="B602">
        <f t="shared" si="66"/>
        <v>1.9299999999999604</v>
      </c>
      <c r="C602">
        <f t="shared" si="63"/>
        <v>183.43999999999969</v>
      </c>
      <c r="D602" s="8">
        <f>EXP(SUMPRODUCT(LN($F602:$S602),AlturaTRI!$C$24:$P$24)+SUMPRODUCT(LN(1-$F602:$S602),1-AlturaTRI!$C$24:$P$24))</f>
        <v>1.5754143621925102E-13</v>
      </c>
      <c r="E602">
        <f t="shared" si="64"/>
        <v>2.8443844994161017E-2</v>
      </c>
      <c r="F602" s="4">
        <f t="shared" si="61"/>
        <v>0.5356296025923718</v>
      </c>
      <c r="G602" s="4">
        <f t="shared" si="65"/>
        <v>0.67315974732776773</v>
      </c>
      <c r="H602" s="4">
        <f t="shared" si="65"/>
        <v>0.70049508574892272</v>
      </c>
      <c r="I602" s="4">
        <f t="shared" si="65"/>
        <v>0.63050891845291701</v>
      </c>
      <c r="J602" s="4">
        <f t="shared" si="65"/>
        <v>0.81432301677030117</v>
      </c>
      <c r="K602" s="4">
        <f t="shared" si="65"/>
        <v>0.76354863042658283</v>
      </c>
      <c r="L602" s="4">
        <f t="shared" si="65"/>
        <v>0.99834256126901444</v>
      </c>
      <c r="M602" s="4">
        <f t="shared" si="65"/>
        <v>0.29883479483877329</v>
      </c>
      <c r="N602" s="4">
        <f t="shared" si="65"/>
        <v>0.95307831315837521</v>
      </c>
      <c r="O602" s="4">
        <f t="shared" si="65"/>
        <v>0.99336683181666185</v>
      </c>
      <c r="P602" s="4">
        <f t="shared" si="65"/>
        <v>0.84124077972069189</v>
      </c>
      <c r="Q602" s="4">
        <f t="shared" si="65"/>
        <v>0.96839117518374818</v>
      </c>
      <c r="R602" s="4">
        <f t="shared" si="65"/>
        <v>0.84287777718571533</v>
      </c>
      <c r="S602" s="4">
        <f t="shared" si="65"/>
        <v>0.96311969017890631</v>
      </c>
    </row>
    <row r="603" spans="1:19" x14ac:dyDescent="0.2">
      <c r="A603">
        <v>595</v>
      </c>
      <c r="B603">
        <f t="shared" si="66"/>
        <v>1.9399999999999604</v>
      </c>
      <c r="C603">
        <f t="shared" si="63"/>
        <v>183.5199999999997</v>
      </c>
      <c r="D603" s="8">
        <f>EXP(SUMPRODUCT(LN($F603:$S603),AlturaTRI!$C$24:$P$24)+SUMPRODUCT(LN(1-$F603:$S603),1-AlturaTRI!$C$24:$P$24))</f>
        <v>1.3168297923678797E-13</v>
      </c>
      <c r="E603">
        <f t="shared" si="64"/>
        <v>2.7898747420509306E-2</v>
      </c>
      <c r="F603" s="4">
        <f t="shared" si="61"/>
        <v>0.53679550418361488</v>
      </c>
      <c r="G603" s="4">
        <f t="shared" si="65"/>
        <v>0.67558509163111335</v>
      </c>
      <c r="H603" s="4">
        <f t="shared" si="65"/>
        <v>0.70334325711592771</v>
      </c>
      <c r="I603" s="4">
        <f t="shared" si="65"/>
        <v>0.63257024049141797</v>
      </c>
      <c r="J603" s="4">
        <f t="shared" si="65"/>
        <v>0.817238163839204</v>
      </c>
      <c r="K603" s="4">
        <f t="shared" si="65"/>
        <v>0.76648056857466929</v>
      </c>
      <c r="L603" s="4">
        <f t="shared" si="65"/>
        <v>0.99839321271226944</v>
      </c>
      <c r="M603" s="4">
        <f t="shared" si="65"/>
        <v>0.30098791115554652</v>
      </c>
      <c r="N603" s="4">
        <f t="shared" si="65"/>
        <v>0.95356407428600565</v>
      </c>
      <c r="O603" s="4">
        <f t="shared" si="65"/>
        <v>0.99353980143314979</v>
      </c>
      <c r="P603" s="4">
        <f t="shared" si="65"/>
        <v>0.84272196225786689</v>
      </c>
      <c r="Q603" s="4">
        <f t="shared" si="65"/>
        <v>0.96901502969664965</v>
      </c>
      <c r="R603" s="4">
        <f t="shared" si="65"/>
        <v>0.84497200330794897</v>
      </c>
      <c r="S603" s="4">
        <f t="shared" si="65"/>
        <v>0.96396281483729207</v>
      </c>
    </row>
    <row r="604" spans="1:19" x14ac:dyDescent="0.2">
      <c r="A604">
        <v>596</v>
      </c>
      <c r="B604">
        <f t="shared" si="66"/>
        <v>1.9499999999999604</v>
      </c>
      <c r="C604">
        <f t="shared" si="63"/>
        <v>183.59999999999968</v>
      </c>
      <c r="D604" s="8">
        <f>EXP(SUMPRODUCT(LN($F604:$S604),AlturaTRI!$C$24:$P$24)+SUMPRODUCT(LN(1-$F604:$S604),1-AlturaTRI!$C$24:$P$24))</f>
        <v>1.1003489373302398E-13</v>
      </c>
      <c r="E604">
        <f t="shared" si="64"/>
        <v>2.7361359818756745E-2</v>
      </c>
      <c r="F604" s="4">
        <f t="shared" si="61"/>
        <v>0.53796100359800392</v>
      </c>
      <c r="G604" s="4">
        <f t="shared" si="65"/>
        <v>0.6780010473709821</v>
      </c>
      <c r="H604" s="4">
        <f t="shared" si="65"/>
        <v>0.70617570436956945</v>
      </c>
      <c r="I604" s="4">
        <f t="shared" si="65"/>
        <v>0.63462672677126519</v>
      </c>
      <c r="J604" s="4">
        <f t="shared" si="65"/>
        <v>0.82011765289233141</v>
      </c>
      <c r="K604" s="4">
        <f t="shared" si="65"/>
        <v>0.76938713172945739</v>
      </c>
      <c r="L604" s="4">
        <f t="shared" si="65"/>
        <v>0.99844231865904076</v>
      </c>
      <c r="M604" s="4">
        <f t="shared" si="65"/>
        <v>0.30314983356617442</v>
      </c>
      <c r="N604" s="4">
        <f t="shared" si="65"/>
        <v>0.95404504900620746</v>
      </c>
      <c r="O604" s="4">
        <f t="shared" si="65"/>
        <v>0.99370828918034471</v>
      </c>
      <c r="P604" s="4">
        <f t="shared" si="65"/>
        <v>0.84419188520212662</v>
      </c>
      <c r="Q604" s="4">
        <f t="shared" si="65"/>
        <v>0.96962695755327144</v>
      </c>
      <c r="R604" s="4">
        <f t="shared" si="65"/>
        <v>0.84704338163004678</v>
      </c>
      <c r="S604" s="4">
        <f t="shared" si="65"/>
        <v>0.96478736943860621</v>
      </c>
    </row>
    <row r="605" spans="1:19" x14ac:dyDescent="0.2">
      <c r="A605">
        <v>597</v>
      </c>
      <c r="B605">
        <f t="shared" si="66"/>
        <v>1.9599999999999604</v>
      </c>
      <c r="C605">
        <f t="shared" si="63"/>
        <v>183.67999999999969</v>
      </c>
      <c r="D605" s="8">
        <f>EXP(SUMPRODUCT(LN($F605:$S605),AlturaTRI!$C$24:$P$24)+SUMPRODUCT(LN(1-$F605:$S605),1-AlturaTRI!$C$24:$P$24))</f>
        <v>9.1917532389950244E-14</v>
      </c>
      <c r="E605">
        <f t="shared" si="64"/>
        <v>2.6831640115970213E-2</v>
      </c>
      <c r="F605" s="4">
        <f t="shared" si="61"/>
        <v>0.53912608824195785</v>
      </c>
      <c r="G605" s="4">
        <f t="shared" si="65"/>
        <v>0.68040752246172087</v>
      </c>
      <c r="H605" s="4">
        <f t="shared" si="65"/>
        <v>0.70899229711066913</v>
      </c>
      <c r="I605" s="4">
        <f t="shared" si="65"/>
        <v>0.63667831388767426</v>
      </c>
      <c r="J605" s="4">
        <f t="shared" si="65"/>
        <v>0.82296160237104288</v>
      </c>
      <c r="K605" s="4">
        <f t="shared" si="65"/>
        <v>0.77226826632829904</v>
      </c>
      <c r="L605" s="4">
        <f t="shared" si="65"/>
        <v>0.99848992612073972</v>
      </c>
      <c r="M605" s="4">
        <f t="shared" si="65"/>
        <v>0.30532050183842441</v>
      </c>
      <c r="N605" s="4">
        <f t="shared" si="65"/>
        <v>0.95452127948058374</v>
      </c>
      <c r="O605" s="4">
        <f t="shared" si="65"/>
        <v>0.99387240971826185</v>
      </c>
      <c r="P605" s="4">
        <f t="shared" si="65"/>
        <v>0.84565058640420943</v>
      </c>
      <c r="Q605" s="4">
        <f t="shared" si="65"/>
        <v>0.97022717164648009</v>
      </c>
      <c r="R605" s="4">
        <f t="shared" si="65"/>
        <v>0.84909202647137394</v>
      </c>
      <c r="S605" s="4">
        <f t="shared" si="65"/>
        <v>0.96559373107382296</v>
      </c>
    </row>
    <row r="606" spans="1:19" x14ac:dyDescent="0.2">
      <c r="A606">
        <v>598</v>
      </c>
      <c r="B606">
        <f t="shared" si="66"/>
        <v>1.9699999999999604</v>
      </c>
      <c r="C606">
        <f t="shared" si="63"/>
        <v>183.75999999999968</v>
      </c>
      <c r="D606" s="8">
        <f>EXP(SUMPRODUCT(LN($F606:$S606),AlturaTRI!$C$24:$P$24)+SUMPRODUCT(LN(1-$F606:$S606),1-AlturaTRI!$C$24:$P$24))</f>
        <v>7.6759939395232716E-14</v>
      </c>
      <c r="E606">
        <f t="shared" si="64"/>
        <v>2.63095447737175E-2</v>
      </c>
      <c r="F606" s="4">
        <f t="shared" si="61"/>
        <v>0.54029074553997081</v>
      </c>
      <c r="G606" s="4">
        <f t="shared" si="61"/>
        <v>0.68280442669087404</v>
      </c>
      <c r="H606" s="4">
        <f t="shared" si="61"/>
        <v>0.71179290931706396</v>
      </c>
      <c r="I606" s="4">
        <f t="shared" si="61"/>
        <v>0.63872493912110928</v>
      </c>
      <c r="J606" s="4">
        <f t="shared" si="61"/>
        <v>0.82577014101817448</v>
      </c>
      <c r="K606" s="4">
        <f t="shared" si="61"/>
        <v>0.77512392644618622</v>
      </c>
      <c r="L606" s="4">
        <f t="shared" si="61"/>
        <v>0.99853608068752153</v>
      </c>
      <c r="M606" s="4">
        <f t="shared" si="61"/>
        <v>0.30749985432836846</v>
      </c>
      <c r="N606" s="4">
        <f t="shared" si="61"/>
        <v>0.9549928076028491</v>
      </c>
      <c r="O606" s="4">
        <f t="shared" si="61"/>
        <v>0.99403227484934131</v>
      </c>
      <c r="P606" s="4">
        <f t="shared" si="61"/>
        <v>0.84709810451928702</v>
      </c>
      <c r="Q606" s="4">
        <f t="shared" si="61"/>
        <v>0.97081588166208233</v>
      </c>
      <c r="R606" s="4">
        <f t="shared" si="61"/>
        <v>0.85111805533960694</v>
      </c>
      <c r="S606" s="4">
        <f t="shared" si="61"/>
        <v>0.96638227062685611</v>
      </c>
    </row>
    <row r="607" spans="1:19" x14ac:dyDescent="0.2">
      <c r="A607">
        <v>599</v>
      </c>
      <c r="B607">
        <f t="shared" si="66"/>
        <v>1.9799999999999605</v>
      </c>
      <c r="C607">
        <f t="shared" si="63"/>
        <v>183.83999999999969</v>
      </c>
      <c r="D607" s="8">
        <f>EXP(SUMPRODUCT(LN($F607:$S607),AlturaTRI!$C$24:$P$24)+SUMPRODUCT(LN(1-$F607:$S607),1-AlturaTRI!$C$24:$P$24))</f>
        <v>6.4082642777678916E-14</v>
      </c>
      <c r="E607">
        <f t="shared" si="64"/>
        <v>2.5795028833683523E-2</v>
      </c>
      <c r="F607" s="4">
        <f t="shared" si="61"/>
        <v>0.54145496293514916</v>
      </c>
      <c r="G607" s="4">
        <f t="shared" si="61"/>
        <v>0.68519167172492534</v>
      </c>
      <c r="H607" s="4">
        <f t="shared" si="61"/>
        <v>0.7145774193368527</v>
      </c>
      <c r="I607" s="4">
        <f t="shared" si="61"/>
        <v>0.64076654044345582</v>
      </c>
      <c r="J607" s="4">
        <f t="shared" si="61"/>
        <v>0.82854340754834688</v>
      </c>
      <c r="K607" s="4">
        <f t="shared" si="61"/>
        <v>0.77795407368266789</v>
      </c>
      <c r="L607" s="4">
        <f t="shared" si="61"/>
        <v>0.998580826570724</v>
      </c>
      <c r="M607" s="4">
        <f t="shared" si="61"/>
        <v>0.30968782798102079</v>
      </c>
      <c r="N607" s="4">
        <f t="shared" si="61"/>
        <v>0.95545967499828566</v>
      </c>
      <c r="O607" s="4">
        <f t="shared" si="61"/>
        <v>0.99418799358574528</v>
      </c>
      <c r="P607" s="4">
        <f t="shared" si="61"/>
        <v>0.84853447898745749</v>
      </c>
      <c r="Q607" s="4">
        <f t="shared" si="61"/>
        <v>0.97139329410325126</v>
      </c>
      <c r="R607" s="4">
        <f t="shared" si="61"/>
        <v>0.8531215888164162</v>
      </c>
      <c r="S607" s="4">
        <f t="shared" si="61"/>
        <v>0.96715335280864589</v>
      </c>
    </row>
    <row r="608" spans="1:19" x14ac:dyDescent="0.2">
      <c r="A608">
        <v>600</v>
      </c>
      <c r="B608">
        <f t="shared" si="66"/>
        <v>1.9899999999999605</v>
      </c>
      <c r="C608">
        <f t="shared" si="63"/>
        <v>183.91999999999967</v>
      </c>
      <c r="D608" s="8">
        <f>EXP(SUMPRODUCT(LN($F608:$S608),AlturaTRI!$C$24:$P$24)+SUMPRODUCT(LN(1-$F608:$S608),1-AlturaTRI!$C$24:$P$24))</f>
        <v>5.3483141270441933E-14</v>
      </c>
      <c r="E608">
        <f t="shared" si="64"/>
        <v>2.5288045963104269E-2</v>
      </c>
      <c r="F608" s="4">
        <f t="shared" si="61"/>
        <v>0.54261872788974852</v>
      </c>
      <c r="G608" s="4">
        <f t="shared" si="61"/>
        <v>0.68756917111433191</v>
      </c>
      <c r="H608" s="4">
        <f t="shared" si="61"/>
        <v>0.71734570987947488</v>
      </c>
      <c r="I608" s="4">
        <f t="shared" si="61"/>
        <v>0.64280305652399827</v>
      </c>
      <c r="J608" s="4">
        <f t="shared" si="61"/>
        <v>0.83128155031877049</v>
      </c>
      <c r="K608" s="4">
        <f t="shared" si="61"/>
        <v>0.7807586770459124</v>
      </c>
      <c r="L608" s="4">
        <f t="shared" si="61"/>
        <v>0.99862420664407436</v>
      </c>
      <c r="M608" s="4">
        <f t="shared" si="61"/>
        <v>0.31188435833140438</v>
      </c>
      <c r="N608" s="4">
        <f t="shared" si="61"/>
        <v>0.95592192302326107</v>
      </c>
      <c r="O608" s="4">
        <f t="shared" si="61"/>
        <v>0.9943396722152773</v>
      </c>
      <c r="P608" s="4">
        <f t="shared" si="61"/>
        <v>0.84995975001435908</v>
      </c>
      <c r="Q608" s="4">
        <f t="shared" si="61"/>
        <v>0.97195961231584593</v>
      </c>
      <c r="R608" s="4">
        <f t="shared" si="61"/>
        <v>0.85510275044427253</v>
      </c>
      <c r="S608" s="4">
        <f t="shared" si="61"/>
        <v>0.96790733619477365</v>
      </c>
    </row>
    <row r="609" spans="1:19" x14ac:dyDescent="0.2">
      <c r="A609">
        <v>601</v>
      </c>
      <c r="B609">
        <f t="shared" si="66"/>
        <v>1.9999999999999605</v>
      </c>
      <c r="C609">
        <f t="shared" si="63"/>
        <v>183.99999999999969</v>
      </c>
      <c r="D609" s="8">
        <f>EXP(SUMPRODUCT(LN($F609:$S609),AlturaTRI!$C$24:$P$24)+SUMPRODUCT(LN(1-$F609:$S609),1-AlturaTRI!$C$24:$P$24))</f>
        <v>4.4623668791842325E-14</v>
      </c>
      <c r="E609">
        <f t="shared" si="64"/>
        <v>2.4788548499994893E-2</v>
      </c>
      <c r="F609" s="4">
        <f t="shared" si="61"/>
        <v>0.54378202788570751</v>
      </c>
      <c r="G609" s="4">
        <f t="shared" si="61"/>
        <v>0.68993684029785451</v>
      </c>
      <c r="H609" s="4">
        <f t="shared" si="61"/>
        <v>0.72009766800466735</v>
      </c>
      <c r="I609" s="4">
        <f t="shared" si="61"/>
        <v>0.64483442673520053</v>
      </c>
      <c r="J609" s="4">
        <f t="shared" si="61"/>
        <v>0.83398472700094783</v>
      </c>
      <c r="K609" s="4">
        <f t="shared" si="61"/>
        <v>0.7835377128340999</v>
      </c>
      <c r="L609" s="4">
        <f t="shared" si="61"/>
        <v>0.9986662624836915</v>
      </c>
      <c r="M609" s="4">
        <f t="shared" si="61"/>
        <v>0.3140893795060512</v>
      </c>
      <c r="N609" s="4">
        <f t="shared" si="61"/>
        <v>0.95637959276480622</v>
      </c>
      <c r="O609" s="4">
        <f t="shared" si="61"/>
        <v>0.99448741436593724</v>
      </c>
      <c r="P609" s="4">
        <f t="shared" si="61"/>
        <v>0.85137395855190856</v>
      </c>
      <c r="Q609" s="4">
        <f t="shared" si="61"/>
        <v>0.97251503651456339</v>
      </c>
      <c r="R609" s="4">
        <f t="shared" si="61"/>
        <v>0.85706166661443539</v>
      </c>
      <c r="S609" s="4">
        <f t="shared" si="61"/>
        <v>0.96864457326637865</v>
      </c>
    </row>
    <row r="610" spans="1:19" x14ac:dyDescent="0.2">
      <c r="A610">
        <v>602</v>
      </c>
      <c r="B610">
        <f t="shared" si="66"/>
        <v>2.0099999999999603</v>
      </c>
      <c r="C610">
        <f t="shared" si="63"/>
        <v>184.07999999999967</v>
      </c>
      <c r="D610" s="8">
        <f>EXP(SUMPRODUCT(LN($F610:$S610),AlturaTRI!$C$24:$P$24)+SUMPRODUCT(LN(1-$F610:$S610),1-AlturaTRI!$C$24:$P$24))</f>
        <v>3.7220883297819519E-14</v>
      </c>
      <c r="E610">
        <f t="shared" si="64"/>
        <v>2.4296487498149159E-2</v>
      </c>
      <c r="F610" s="4">
        <f t="shared" si="61"/>
        <v>0.54494485042518093</v>
      </c>
      <c r="G610" s="4">
        <f t="shared" si="61"/>
        <v>0.69229459660619119</v>
      </c>
      <c r="H610" s="4">
        <f t="shared" si="61"/>
        <v>0.72283318510933869</v>
      </c>
      <c r="I610" s="4">
        <f t="shared" si="61"/>
        <v>0.64686059115829164</v>
      </c>
      <c r="J610" s="4">
        <f t="shared" si="61"/>
        <v>0.83665310425365724</v>
      </c>
      <c r="K610" s="4">
        <f t="shared" si="61"/>
        <v>0.78629116451432279</v>
      </c>
      <c r="L610" s="4">
        <f t="shared" si="61"/>
        <v>0.99870703440692099</v>
      </c>
      <c r="M610" s="4">
        <f t="shared" si="61"/>
        <v>0.31630282422494038</v>
      </c>
      <c r="N610" s="4">
        <f t="shared" si="61"/>
        <v>0.95683272504025441</v>
      </c>
      <c r="O610" s="4">
        <f t="shared" si="61"/>
        <v>0.99463132106913255</v>
      </c>
      <c r="P610" s="4">
        <f t="shared" si="61"/>
        <v>0.85277714627917012</v>
      </c>
      <c r="Q610" s="4">
        <f t="shared" si="61"/>
        <v>0.97305976380986592</v>
      </c>
      <c r="R610" s="4">
        <f t="shared" si="61"/>
        <v>0.85899846645617783</v>
      </c>
      <c r="S610" s="4">
        <f t="shared" si="61"/>
        <v>0.96936541045415314</v>
      </c>
    </row>
    <row r="611" spans="1:19" x14ac:dyDescent="0.2">
      <c r="A611">
        <v>603</v>
      </c>
      <c r="B611">
        <f t="shared" si="66"/>
        <v>2.01999999999996</v>
      </c>
      <c r="C611">
        <f t="shared" si="63"/>
        <v>184.15999999999968</v>
      </c>
      <c r="D611" s="8">
        <f>EXP(SUMPRODUCT(LN($F611:$S611),AlturaTRI!$C$24:$P$24)+SUMPRODUCT(LN(1-$F611:$S611),1-AlturaTRI!$C$24:$P$24))</f>
        <v>3.1037180842983828E-14</v>
      </c>
      <c r="E611">
        <f t="shared" si="64"/>
        <v>2.3811812771887913E-2</v>
      </c>
      <c r="F611" s="4">
        <f t="shared" si="61"/>
        <v>0.54610718303106975</v>
      </c>
      <c r="G611" s="4">
        <f t="shared" si="61"/>
        <v>0.69464235926491968</v>
      </c>
      <c r="H611" s="4">
        <f t="shared" si="61"/>
        <v>0.72555215691240549</v>
      </c>
      <c r="I611" s="4">
        <f t="shared" si="61"/>
        <v>0.64888149058865541</v>
      </c>
      <c r="J611" s="4">
        <f t="shared" si="61"/>
        <v>0.83928685739758468</v>
      </c>
      <c r="K611" s="4">
        <f t="shared" si="61"/>
        <v>0.78901902259917478</v>
      </c>
      <c r="L611" s="4">
        <f t="shared" si="61"/>
        <v>0.99874656151003594</v>
      </c>
      <c r="M611" s="4">
        <f t="shared" si="61"/>
        <v>0.31852462380387736</v>
      </c>
      <c r="N611" s="4">
        <f t="shared" si="61"/>
        <v>0.95728136039693434</v>
      </c>
      <c r="O611" s="4">
        <f t="shared" si="61"/>
        <v>0.99477149082156358</v>
      </c>
      <c r="P611" s="4">
        <f t="shared" si="61"/>
        <v>0.85416935558335993</v>
      </c>
      <c r="Q611" s="4">
        <f t="shared" si="61"/>
        <v>0.97359398823562782</v>
      </c>
      <c r="R611" s="4">
        <f t="shared" si="61"/>
        <v>0.86091328172730097</v>
      </c>
      <c r="S611" s="4">
        <f t="shared" si="61"/>
        <v>0.97007018818521229</v>
      </c>
    </row>
    <row r="612" spans="1:19" x14ac:dyDescent="0.2">
      <c r="A612">
        <v>604</v>
      </c>
      <c r="B612">
        <f t="shared" si="66"/>
        <v>2.0299999999999598</v>
      </c>
      <c r="C612">
        <f t="shared" si="63"/>
        <v>184.23999999999967</v>
      </c>
      <c r="D612" s="8">
        <f>EXP(SUMPRODUCT(LN($F612:$S612),AlturaTRI!$C$24:$P$24)+SUMPRODUCT(LN(1-$F612:$S612),1-AlturaTRI!$C$24:$P$24))</f>
        <v>2.5873381607015067E-14</v>
      </c>
      <c r="E612">
        <f t="shared" si="64"/>
        <v>2.3334472940535218E-2</v>
      </c>
      <c r="F612" s="4">
        <f t="shared" ref="F612:S630" si="67">1/(1+EXP(-F$2*($B612-F$3)))</f>
        <v>0.54726901324755084</v>
      </c>
      <c r="G612" s="4">
        <f t="shared" si="67"/>
        <v>0.69698004939675551</v>
      </c>
      <c r="H612" s="4">
        <f t="shared" si="67"/>
        <v>0.72825448343763444</v>
      </c>
      <c r="I612" s="4">
        <f t="shared" si="67"/>
        <v>0.65089706654102197</v>
      </c>
      <c r="J612" s="4">
        <f t="shared" si="67"/>
        <v>0.8418861700919521</v>
      </c>
      <c r="K612" s="4">
        <f t="shared" si="67"/>
        <v>0.79172128452120327</v>
      </c>
      <c r="L612" s="4">
        <f t="shared" si="67"/>
        <v>0.99878488170483071</v>
      </c>
      <c r="M612" s="4">
        <f t="shared" si="67"/>
        <v>0.32075470815731932</v>
      </c>
      <c r="N612" s="4">
        <f t="shared" si="67"/>
        <v>0.95772553911192415</v>
      </c>
      <c r="O612" s="4">
        <f t="shared" si="67"/>
        <v>0.99490801964579734</v>
      </c>
      <c r="P612" s="4">
        <f t="shared" si="67"/>
        <v>0.85555062954099104</v>
      </c>
      <c r="Q612" s="4">
        <f t="shared" si="67"/>
        <v>0.97411790077744764</v>
      </c>
      <c r="R612" s="4">
        <f t="shared" si="67"/>
        <v>0.86280624670598705</v>
      </c>
      <c r="S612" s="4">
        <f t="shared" si="67"/>
        <v>0.97075924093263311</v>
      </c>
    </row>
    <row r="613" spans="1:19" x14ac:dyDescent="0.2">
      <c r="A613">
        <v>605</v>
      </c>
      <c r="B613">
        <f t="shared" si="66"/>
        <v>2.0399999999999596</v>
      </c>
      <c r="C613">
        <f t="shared" si="63"/>
        <v>184.31999999999968</v>
      </c>
      <c r="D613" s="8">
        <f>EXP(SUMPRODUCT(LN($F613:$S613),AlturaTRI!$C$24:$P$24)+SUMPRODUCT(LN(1-$F613:$S613),1-AlturaTRI!$C$24:$P$24))</f>
        <v>2.1562573612142496E-14</v>
      </c>
      <c r="E613">
        <f t="shared" si="64"/>
        <v>2.2864415472600763E-2</v>
      </c>
      <c r="F613" s="4">
        <f t="shared" si="67"/>
        <v>0.54843032864060326</v>
      </c>
      <c r="G613" s="4">
        <f t="shared" si="67"/>
        <v>0.69930759002313303</v>
      </c>
      <c r="H613" s="4">
        <f t="shared" si="67"/>
        <v>0.73094006899453756</v>
      </c>
      <c r="I613" s="4">
        <f t="shared" si="67"/>
        <v>0.65290726125446241</v>
      </c>
      <c r="J613" s="4">
        <f t="shared" si="67"/>
        <v>0.84445123401347588</v>
      </c>
      <c r="K613" s="4">
        <f t="shared" si="67"/>
        <v>0.79439795450540007</v>
      </c>
      <c r="L613" s="4">
        <f t="shared" si="67"/>
        <v>0.99882203175414397</v>
      </c>
      <c r="M613" s="4">
        <f t="shared" si="67"/>
        <v>0.32299300580164902</v>
      </c>
      <c r="N613" s="4">
        <f t="shared" si="67"/>
        <v>0.95816530119185661</v>
      </c>
      <c r="O613" s="4">
        <f t="shared" si="67"/>
        <v>0.99504100114955474</v>
      </c>
      <c r="P613" s="4">
        <f t="shared" si="67"/>
        <v>0.85692101189916092</v>
      </c>
      <c r="Q613" s="4">
        <f t="shared" si="67"/>
        <v>0.97463168940157174</v>
      </c>
      <c r="R613" s="4">
        <f t="shared" si="67"/>
        <v>0.86467749808403693</v>
      </c>
      <c r="S613" s="4">
        <f t="shared" si="67"/>
        <v>0.97143289726746862</v>
      </c>
    </row>
    <row r="614" spans="1:19" x14ac:dyDescent="0.2">
      <c r="A614">
        <v>606</v>
      </c>
      <c r="B614">
        <f t="shared" si="66"/>
        <v>2.0499999999999594</v>
      </c>
      <c r="C614">
        <f t="shared" si="63"/>
        <v>184.39999999999966</v>
      </c>
      <c r="D614" s="8">
        <f>EXP(SUMPRODUCT(LN($F614:$S614),AlturaTRI!$C$24:$P$24)+SUMPRODUCT(LN(1-$F614:$S614),1-AlturaTRI!$C$24:$P$24))</f>
        <v>1.7964932912740929E-14</v>
      </c>
      <c r="E614">
        <f t="shared" si="64"/>
        <v>2.2401586729648478E-2</v>
      </c>
      <c r="F614" s="4">
        <f t="shared" si="67"/>
        <v>0.54959111679853301</v>
      </c>
      <c r="G614" s="4">
        <f t="shared" si="67"/>
        <v>0.70162490606511663</v>
      </c>
      <c r="H614" s="4">
        <f t="shared" si="67"/>
        <v>0.733608822157365</v>
      </c>
      <c r="I614" s="4">
        <f t="shared" si="67"/>
        <v>0.65491201769718721</v>
      </c>
      <c r="J614" s="4">
        <f t="shared" si="67"/>
        <v>0.84698224853797088</v>
      </c>
      <c r="K614" s="4">
        <f t="shared" si="67"/>
        <v>0.79704904343990179</v>
      </c>
      <c r="L614" s="4">
        <f t="shared" si="67"/>
        <v>0.99885804730633598</v>
      </c>
      <c r="M614" s="4">
        <f t="shared" si="67"/>
        <v>0.32523944385890119</v>
      </c>
      <c r="N614" s="4">
        <f t="shared" si="67"/>
        <v>0.95860068637278095</v>
      </c>
      <c r="O614" s="4">
        <f t="shared" si="67"/>
        <v>0.99517052658372496</v>
      </c>
      <c r="P614" s="4">
        <f t="shared" si="67"/>
        <v>0.85828054705699175</v>
      </c>
      <c r="Q614" s="4">
        <f t="shared" si="67"/>
        <v>0.97513553908438511</v>
      </c>
      <c r="R614" s="4">
        <f t="shared" si="67"/>
        <v>0.86652717486153641</v>
      </c>
      <c r="S614" s="4">
        <f t="shared" si="67"/>
        <v>0.97209147991305556</v>
      </c>
    </row>
    <row r="615" spans="1:19" x14ac:dyDescent="0.2">
      <c r="A615">
        <v>607</v>
      </c>
      <c r="B615">
        <f t="shared" si="66"/>
        <v>2.0599999999999592</v>
      </c>
      <c r="C615">
        <f t="shared" si="63"/>
        <v>184.47999999999968</v>
      </c>
      <c r="D615" s="8">
        <f>EXP(SUMPRODUCT(LN($F615:$S615),AlturaTRI!$C$24:$P$24)+SUMPRODUCT(LN(1-$F615:$S615),1-AlturaTRI!$C$24:$P$24))</f>
        <v>1.4963367062231258E-14</v>
      </c>
      <c r="E615">
        <f t="shared" si="64"/>
        <v>2.1945932009831422E-2</v>
      </c>
      <c r="F615" s="4">
        <f t="shared" si="67"/>
        <v>0.55075136533249625</v>
      </c>
      <c r="G615" s="4">
        <f t="shared" si="67"/>
        <v>0.70393192434364904</v>
      </c>
      <c r="H615" s="4">
        <f t="shared" si="67"/>
        <v>0.73626065574224375</v>
      </c>
      <c r="I615" s="4">
        <f t="shared" si="67"/>
        <v>0.65691127957114614</v>
      </c>
      <c r="J615" s="4">
        <f t="shared" si="67"/>
        <v>0.84947942042489699</v>
      </c>
      <c r="K615" s="4">
        <f t="shared" si="67"/>
        <v>0.79967456874506881</v>
      </c>
      <c r="L615" s="4">
        <f t="shared" si="67"/>
        <v>0.99889296292875396</v>
      </c>
      <c r="M615" s="4">
        <f t="shared" si="67"/>
        <v>0.32749394806094462</v>
      </c>
      <c r="N615" s="4">
        <f t="shared" si="67"/>
        <v>0.95903173412007603</v>
      </c>
      <c r="O615" s="4">
        <f t="shared" si="67"/>
        <v>0.99529668489912859</v>
      </c>
      <c r="P615" s="4">
        <f t="shared" si="67"/>
        <v>0.85962928004722139</v>
      </c>
      <c r="Q615" s="4">
        <f t="shared" si="67"/>
        <v>0.97562963184241491</v>
      </c>
      <c r="R615" s="4">
        <f t="shared" si="67"/>
        <v>0.8683554182429869</v>
      </c>
      <c r="S615" s="4">
        <f t="shared" si="67"/>
        <v>0.97273530580143064</v>
      </c>
    </row>
    <row r="616" spans="1:19" x14ac:dyDescent="0.2">
      <c r="A616">
        <v>608</v>
      </c>
      <c r="B616">
        <f t="shared" si="66"/>
        <v>2.069999999999959</v>
      </c>
      <c r="C616">
        <f t="shared" si="63"/>
        <v>184.55999999999966</v>
      </c>
      <c r="D616" s="8">
        <f>EXP(SUMPRODUCT(LN($F616:$S616),AlturaTRI!$C$24:$P$24)+SUMPRODUCT(LN(1-$F616:$S616),1-AlturaTRI!$C$24:$P$24))</f>
        <v>1.2459852410781666E-14</v>
      </c>
      <c r="E616">
        <f t="shared" si="64"/>
        <v>2.1497395591073908E-2</v>
      </c>
      <c r="F616" s="4">
        <f t="shared" si="67"/>
        <v>0.55191106187701999</v>
      </c>
      <c r="G616" s="4">
        <f t="shared" si="67"/>
        <v>0.70622857357914581</v>
      </c>
      <c r="H616" s="4">
        <f t="shared" si="67"/>
        <v>0.73889548678251227</v>
      </c>
      <c r="I616" s="4">
        <f t="shared" si="67"/>
        <v>0.65890499131643199</v>
      </c>
      <c r="J616" s="4">
        <f t="shared" si="67"/>
        <v>0.85194296350513288</v>
      </c>
      <c r="K616" s="4">
        <f t="shared" si="67"/>
        <v>0.80227455424110761</v>
      </c>
      <c r="L616" s="4">
        <f t="shared" si="67"/>
        <v>0.9989268121402114</v>
      </c>
      <c r="M616" s="4">
        <f t="shared" si="67"/>
        <v>0.3297564427541228</v>
      </c>
      <c r="N616" s="4">
        <f t="shared" si="67"/>
        <v>0.95945848362841557</v>
      </c>
      <c r="O616" s="4">
        <f t="shared" si="67"/>
        <v>0.99541956280204869</v>
      </c>
      <c r="P616" s="4">
        <f t="shared" si="67"/>
        <v>0.86096725651795147</v>
      </c>
      <c r="Q616" s="4">
        <f t="shared" si="67"/>
        <v>0.97611414676280495</v>
      </c>
      <c r="R616" s="4">
        <f t="shared" si="67"/>
        <v>0.87016237153494491</v>
      </c>
      <c r="S616" s="4">
        <f t="shared" si="67"/>
        <v>0.97336468613169158</v>
      </c>
    </row>
    <row r="617" spans="1:19" x14ac:dyDescent="0.2">
      <c r="A617">
        <v>609</v>
      </c>
      <c r="B617">
        <f t="shared" si="66"/>
        <v>2.0799999999999588</v>
      </c>
      <c r="C617">
        <f t="shared" si="63"/>
        <v>184.63999999999967</v>
      </c>
      <c r="D617" s="8">
        <f>EXP(SUMPRODUCT(LN($F617:$S617),AlturaTRI!$C$24:$P$24)+SUMPRODUCT(LN(1-$F617:$S617),1-AlturaTRI!$C$24:$P$24))</f>
        <v>1.0372355902041218E-14</v>
      </c>
      <c r="E617">
        <f t="shared" si="64"/>
        <v>2.1055920773882245E-2</v>
      </c>
      <c r="F617" s="4">
        <f t="shared" si="67"/>
        <v>0.55307019409052027</v>
      </c>
      <c r="G617" s="4">
        <f t="shared" si="67"/>
        <v>0.70851478439044357</v>
      </c>
      <c r="H617" s="4">
        <f t="shared" si="67"/>
        <v>0.74151323650229706</v>
      </c>
      <c r="I617" s="4">
        <f t="shared" si="67"/>
        <v>0.66089309811548624</v>
      </c>
      <c r="J617" s="4">
        <f t="shared" si="67"/>
        <v>0.8543730983722384</v>
      </c>
      <c r="K617" s="4">
        <f t="shared" si="67"/>
        <v>0.80484903001440178</v>
      </c>
      <c r="L617" s="4">
        <f t="shared" si="67"/>
        <v>0.99895962744250888</v>
      </c>
      <c r="M617" s="4">
        <f t="shared" si="67"/>
        <v>0.33202685090435508</v>
      </c>
      <c r="N617" s="4">
        <f t="shared" si="67"/>
        <v>0.95988097382178228</v>
      </c>
      <c r="O617" s="4">
        <f t="shared" si="67"/>
        <v>0.9955392448085475</v>
      </c>
      <c r="P617" s="4">
        <f t="shared" si="67"/>
        <v>0.86229452271455864</v>
      </c>
      <c r="Q617" s="4">
        <f t="shared" si="67"/>
        <v>0.97658926003421731</v>
      </c>
      <c r="R617" s="4">
        <f t="shared" si="67"/>
        <v>0.87194818004519636</v>
      </c>
      <c r="S617" s="4">
        <f t="shared" si="67"/>
        <v>0.97397992643013476</v>
      </c>
    </row>
    <row r="618" spans="1:19" x14ac:dyDescent="0.2">
      <c r="A618">
        <v>610</v>
      </c>
      <c r="B618">
        <f t="shared" si="66"/>
        <v>2.0899999999999586</v>
      </c>
      <c r="C618">
        <f t="shared" si="63"/>
        <v>184.71999999999966</v>
      </c>
      <c r="D618" s="8">
        <f>EXP(SUMPRODUCT(LN($F618:$S618),AlturaTRI!$C$24:$P$24)+SUMPRODUCT(LN(1-$F618:$S618),1-AlturaTRI!$C$24:$P$24))</f>
        <v>8.6322490664150034E-15</v>
      </c>
      <c r="E618">
        <f t="shared" si="64"/>
        <v>2.0621449923766418E-2</v>
      </c>
      <c r="F618" s="4">
        <f t="shared" si="67"/>
        <v>0.55422874965581925</v>
      </c>
      <c r="G618" s="4">
        <f t="shared" si="67"/>
        <v>0.71079048929311084</v>
      </c>
      <c r="H618" s="4">
        <f t="shared" si="67"/>
        <v>0.74411383028838329</v>
      </c>
      <c r="I618" s="4">
        <f t="shared" si="67"/>
        <v>0.66287554589710829</v>
      </c>
      <c r="J618" s="4">
        <f t="shared" si="67"/>
        <v>0.85677005207745727</v>
      </c>
      <c r="K618" s="4">
        <f t="shared" si="67"/>
        <v>0.80739803228270668</v>
      </c>
      <c r="L618" s="4">
        <f t="shared" si="67"/>
        <v>0.99899144035102527</v>
      </c>
      <c r="M618" s="4">
        <f t="shared" si="67"/>
        <v>0.33430509410270254</v>
      </c>
      <c r="N618" s="4">
        <f t="shared" si="67"/>
        <v>0.96029924335353289</v>
      </c>
      <c r="O618" s="4">
        <f t="shared" si="67"/>
        <v>0.99565581329759234</v>
      </c>
      <c r="P618" s="4">
        <f t="shared" si="67"/>
        <v>0.86361112546176966</v>
      </c>
      <c r="Q618" s="4">
        <f t="shared" si="67"/>
        <v>0.97705514497811485</v>
      </c>
      <c r="R618" s="4">
        <f t="shared" si="67"/>
        <v>0.87371299098350386</v>
      </c>
      <c r="S618" s="4">
        <f t="shared" si="67"/>
        <v>0.97458132661201702</v>
      </c>
    </row>
    <row r="619" spans="1:19" x14ac:dyDescent="0.2">
      <c r="A619">
        <v>611</v>
      </c>
      <c r="B619">
        <f t="shared" si="66"/>
        <v>2.0999999999999583</v>
      </c>
      <c r="C619">
        <f t="shared" si="63"/>
        <v>184.79999999999967</v>
      </c>
      <c r="D619" s="8">
        <f>EXP(SUMPRODUCT(LN($F619:$S619),AlturaTRI!$C$24:$P$24)+SUMPRODUCT(LN(1-$F619:$S619),1-AlturaTRI!$C$24:$P$24))</f>
        <v>7.1821363188819753E-15</v>
      </c>
      <c r="E619">
        <f t="shared" si="64"/>
        <v>2.0193924513255204E-2</v>
      </c>
      <c r="F619" s="4">
        <f t="shared" si="67"/>
        <v>0.55538671628065872</v>
      </c>
      <c r="G619" s="4">
        <f t="shared" si="67"/>
        <v>0.71305562269712963</v>
      </c>
      <c r="H619" s="4">
        <f t="shared" si="67"/>
        <v>0.74669719766042908</v>
      </c>
      <c r="I619" s="4">
        <f t="shared" si="67"/>
        <v>0.6648522813402683</v>
      </c>
      <c r="J619" s="4">
        <f t="shared" si="67"/>
        <v>0.85913405782869123</v>
      </c>
      <c r="K619" s="4">
        <f t="shared" si="67"/>
        <v>0.8099216032593699</v>
      </c>
      <c r="L619" s="4">
        <f t="shared" si="67"/>
        <v>0.99902228142440486</v>
      </c>
      <c r="M619" s="4">
        <f t="shared" si="67"/>
        <v>0.3365910925713988</v>
      </c>
      <c r="N619" s="4">
        <f t="shared" si="67"/>
        <v>0.96071333060650888</v>
      </c>
      <c r="O619" s="4">
        <f t="shared" si="67"/>
        <v>0.99576934856300525</v>
      </c>
      <c r="P619" s="4">
        <f t="shared" si="67"/>
        <v>0.86491711214590394</v>
      </c>
      <c r="Q619" s="4">
        <f t="shared" si="67"/>
        <v>0.97751197208038965</v>
      </c>
      <c r="R619" s="4">
        <f t="shared" si="67"/>
        <v>0.87545695336395124</v>
      </c>
      <c r="S619" s="4">
        <f t="shared" si="67"/>
        <v>0.97516918104478845</v>
      </c>
    </row>
    <row r="620" spans="1:19" x14ac:dyDescent="0.2">
      <c r="A620">
        <v>612</v>
      </c>
      <c r="B620">
        <f t="shared" si="66"/>
        <v>2.1099999999999581</v>
      </c>
      <c r="C620">
        <f t="shared" si="63"/>
        <v>184.87999999999965</v>
      </c>
      <c r="D620" s="8">
        <f>EXP(SUMPRODUCT(LN($F620:$S620),AlturaTRI!$C$24:$P$24)+SUMPRODUCT(LN(1-$F620:$S620),1-AlturaTRI!$C$24:$P$24))</f>
        <v>5.974031857975597E-15</v>
      </c>
      <c r="E620">
        <f t="shared" si="64"/>
        <v>1.9773285163488422E-2</v>
      </c>
      <c r="F620" s="4">
        <f t="shared" si="67"/>
        <v>0.55654408169821223</v>
      </c>
      <c r="G620" s="4">
        <f t="shared" si="67"/>
        <v>0.71531012090395851</v>
      </c>
      <c r="H620" s="4">
        <f t="shared" si="67"/>
        <v>0.74926327223957367</v>
      </c>
      <c r="I620" s="4">
        <f t="shared" si="67"/>
        <v>0.66682325187772229</v>
      </c>
      <c r="J620" s="4">
        <f t="shared" si="67"/>
        <v>0.86146535469366248</v>
      </c>
      <c r="K620" s="4">
        <f t="shared" si="67"/>
        <v>0.81241979101672346</v>
      </c>
      <c r="L620" s="4">
        <f t="shared" si="67"/>
        <v>0.99905218029336584</v>
      </c>
      <c r="M620" s="4">
        <f t="shared" si="67"/>
        <v>0.33888476517034938</v>
      </c>
      <c r="N620" s="4">
        <f t="shared" si="67"/>
        <v>0.96112327369319528</v>
      </c>
      <c r="O620" s="4">
        <f t="shared" si="67"/>
        <v>0.99587992886426102</v>
      </c>
      <c r="P620" s="4">
        <f t="shared" si="67"/>
        <v>0.86621253069729021</v>
      </c>
      <c r="Q620" s="4">
        <f t="shared" si="67"/>
        <v>0.97795990902329333</v>
      </c>
      <c r="R620" s="4">
        <f t="shared" si="67"/>
        <v>0.87718021790891354</v>
      </c>
      <c r="S620" s="4">
        <f t="shared" si="67"/>
        <v>0.97574377861265693</v>
      </c>
    </row>
    <row r="621" spans="1:19" x14ac:dyDescent="0.2">
      <c r="A621">
        <v>613</v>
      </c>
      <c r="B621">
        <f t="shared" si="66"/>
        <v>2.1199999999999579</v>
      </c>
      <c r="C621">
        <f t="shared" si="63"/>
        <v>184.95999999999967</v>
      </c>
      <c r="D621" s="8">
        <f>EXP(SUMPRODUCT(LN($F621:$S621),AlturaTRI!$C$24:$P$24)+SUMPRODUCT(LN(1-$F621:$S621),1-AlturaTRI!$C$24:$P$24))</f>
        <v>4.9678297673082979E-15</v>
      </c>
      <c r="E621">
        <f t="shared" si="64"/>
        <v>1.9359471685370052E-2</v>
      </c>
      <c r="F621" s="4">
        <f t="shared" si="67"/>
        <v>0.55770083366759504</v>
      </c>
      <c r="G621" s="4">
        <f t="shared" si="67"/>
        <v>0.71755392210298519</v>
      </c>
      <c r="H621" s="4">
        <f t="shared" si="67"/>
        <v>0.75181199171549273</v>
      </c>
      <c r="I621" s="4">
        <f t="shared" si="67"/>
        <v>0.66878840569943321</v>
      </c>
      <c r="J621" s="4">
        <f t="shared" si="67"/>
        <v>0.86376418730746463</v>
      </c>
      <c r="K621" s="4">
        <f t="shared" si="67"/>
        <v>0.81489264934880212</v>
      </c>
      <c r="L621" s="4">
        <f t="shared" si="67"/>
        <v>0.99908116568865579</v>
      </c>
      <c r="M621" s="4">
        <f t="shared" si="67"/>
        <v>0.34118602940410003</v>
      </c>
      <c r="N621" s="4">
        <f t="shared" si="67"/>
        <v>0.96152911045592393</v>
      </c>
      <c r="O621" s="4">
        <f t="shared" si="67"/>
        <v>0.99598763047614969</v>
      </c>
      <c r="P621" s="4">
        <f t="shared" si="67"/>
        <v>0.86749742957285481</v>
      </c>
      <c r="Q621" s="4">
        <f t="shared" si="67"/>
        <v>0.97839912071763502</v>
      </c>
      <c r="R621" s="4">
        <f t="shared" si="67"/>
        <v>0.87888293695467501</v>
      </c>
      <c r="S621" s="4">
        <f t="shared" si="67"/>
        <v>0.97630540278234856</v>
      </c>
    </row>
    <row r="622" spans="1:19" x14ac:dyDescent="0.2">
      <c r="A622">
        <v>614</v>
      </c>
      <c r="B622">
        <f t="shared" si="66"/>
        <v>2.1299999999999577</v>
      </c>
      <c r="C622">
        <f t="shared" si="63"/>
        <v>185.03999999999965</v>
      </c>
      <c r="D622" s="8">
        <f>EXP(SUMPRODUCT(LN($F622:$S622),AlturaTRI!$C$24:$P$24)+SUMPRODUCT(LN(1-$F622:$S622),1-AlturaTRI!$C$24:$P$24))</f>
        <v>4.1300206291036267E-15</v>
      </c>
      <c r="E622">
        <f t="shared" si="64"/>
        <v>1.8952423120267198E-2</v>
      </c>
      <c r="F622" s="4">
        <f t="shared" si="67"/>
        <v>0.55885695997437079</v>
      </c>
      <c r="G622" s="4">
        <f t="shared" si="67"/>
        <v>0.71978696636737782</v>
      </c>
      <c r="H622" s="4">
        <f t="shared" si="67"/>
        <v>0.7543432978119492</v>
      </c>
      <c r="I622" s="4">
        <f t="shared" si="67"/>
        <v>0.67074769175579541</v>
      </c>
      <c r="J622" s="4">
        <f t="shared" si="67"/>
        <v>0.86603080558469037</v>
      </c>
      <c r="K622" s="4">
        <f t="shared" si="67"/>
        <v>0.81734023763352925</v>
      </c>
      <c r="L622" s="4">
        <f t="shared" si="67"/>
        <v>0.99910926546817858</v>
      </c>
      <c r="M622" s="4">
        <f t="shared" si="67"/>
        <v>0.34349480142927707</v>
      </c>
      <c r="N622" s="4">
        <f t="shared" si="67"/>
        <v>0.96193087846712189</v>
      </c>
      <c r="O622" s="4">
        <f t="shared" si="67"/>
        <v>0.99609252773732537</v>
      </c>
      <c r="P622" s="4">
        <f t="shared" si="67"/>
        <v>0.86877185773889154</v>
      </c>
      <c r="Q622" s="4">
        <f t="shared" si="67"/>
        <v>0.97882976933521271</v>
      </c>
      <c r="R622" s="4">
        <f t="shared" si="67"/>
        <v>0.88056526435871618</v>
      </c>
      <c r="S622" s="4">
        <f t="shared" si="67"/>
        <v>0.97685433166993019</v>
      </c>
    </row>
    <row r="623" spans="1:19" x14ac:dyDescent="0.2">
      <c r="A623">
        <v>615</v>
      </c>
      <c r="B623">
        <f t="shared" si="66"/>
        <v>2.1399999999999575</v>
      </c>
      <c r="C623">
        <f t="shared" si="63"/>
        <v>185.11999999999966</v>
      </c>
      <c r="D623" s="8">
        <f>EXP(SUMPRODUCT(LN($F623:$S623),AlturaTRI!$C$24:$P$24)+SUMPRODUCT(LN(1-$F623:$S623),1-AlturaTRI!$C$24:$P$24))</f>
        <v>3.4326153147426702E-15</v>
      </c>
      <c r="E623">
        <f t="shared" si="64"/>
        <v>1.8552077780239918E-2</v>
      </c>
      <c r="F623" s="4">
        <f t="shared" si="67"/>
        <v>0.56001244843105646</v>
      </c>
      <c r="G623" s="4">
        <f t="shared" si="67"/>
        <v>0.72200919564934718</v>
      </c>
      <c r="H623" s="4">
        <f t="shared" si="67"/>
        <v>0.7568571362508959</v>
      </c>
      <c r="I623" s="4">
        <f t="shared" si="67"/>
        <v>0.67270105976066452</v>
      </c>
      <c r="J623" s="4">
        <f t="shared" si="67"/>
        <v>0.86826546443630281</v>
      </c>
      <c r="K623" s="4">
        <f t="shared" si="67"/>
        <v>0.81976262069451367</v>
      </c>
      <c r="L623" s="4">
        <f t="shared" si="67"/>
        <v>0.99913650664331533</v>
      </c>
      <c r="M623" s="4">
        <f t="shared" si="67"/>
        <v>0.34581099606249915</v>
      </c>
      <c r="N623" s="4">
        <f t="shared" si="67"/>
        <v>0.96232861502960165</v>
      </c>
      <c r="O623" s="4">
        <f t="shared" si="67"/>
        <v>0.99619469309776065</v>
      </c>
      <c r="P623" s="4">
        <f t="shared" si="67"/>
        <v>0.87003586465400884</v>
      </c>
      <c r="Q623" s="4">
        <f t="shared" si="67"/>
        <v>0.97925201434143883</v>
      </c>
      <c r="R623" s="4">
        <f t="shared" si="67"/>
        <v>0.88222735540868802</v>
      </c>
      <c r="S623" s="4">
        <f t="shared" si="67"/>
        <v>0.97739083810857696</v>
      </c>
    </row>
    <row r="624" spans="1:19" x14ac:dyDescent="0.2">
      <c r="A624">
        <v>616</v>
      </c>
      <c r="B624">
        <f t="shared" si="66"/>
        <v>2.1499999999999573</v>
      </c>
      <c r="C624">
        <f t="shared" si="63"/>
        <v>185.19999999999965</v>
      </c>
      <c r="D624" s="8">
        <f>EXP(SUMPRODUCT(LN($F624:$S624),AlturaTRI!$C$24:$P$24)+SUMPRODUCT(LN(1-$F624:$S624),1-AlturaTRI!$C$24:$P$24))</f>
        <v>2.8522428276342155E-15</v>
      </c>
      <c r="E624">
        <f t="shared" si="64"/>
        <v>1.8158373287788014E-2</v>
      </c>
      <c r="F624" s="4">
        <f t="shared" si="67"/>
        <v>0.56116728687762507</v>
      </c>
      <c r="G624" s="4">
        <f t="shared" si="67"/>
        <v>0.72422055377482686</v>
      </c>
      <c r="H624" s="4">
        <f t="shared" si="67"/>
        <v>0.75935345671517851</v>
      </c>
      <c r="I624" s="4">
        <f t="shared" si="67"/>
        <v>0.67464846019419344</v>
      </c>
      <c r="J624" s="4">
        <f t="shared" si="67"/>
        <v>0.87046842349140996</v>
      </c>
      <c r="K624" s="4">
        <f t="shared" si="67"/>
        <v>0.82215986866259316</v>
      </c>
      <c r="L624" s="4">
        <f t="shared" si="67"/>
        <v>0.999162915404464</v>
      </c>
      <c r="M624" s="4">
        <f t="shared" si="67"/>
        <v>0.34813452678876344</v>
      </c>
      <c r="N624" s="4">
        <f t="shared" si="67"/>
        <v>0.96272235717689469</v>
      </c>
      <c r="O624" s="4">
        <f t="shared" si="67"/>
        <v>0.99629419716512613</v>
      </c>
      <c r="P624" s="4">
        <f t="shared" si="67"/>
        <v>0.87128950025226226</v>
      </c>
      <c r="Q624" s="4">
        <f t="shared" si="67"/>
        <v>0.97966601252813357</v>
      </c>
      <c r="R624" s="4">
        <f t="shared" si="67"/>
        <v>0.88386936673309113</v>
      </c>
      <c r="S624" s="4">
        <f t="shared" si="67"/>
        <v>0.97791518971716229</v>
      </c>
    </row>
    <row r="625" spans="1:19" x14ac:dyDescent="0.2">
      <c r="A625">
        <v>617</v>
      </c>
      <c r="B625">
        <f t="shared" si="66"/>
        <v>2.1599999999999571</v>
      </c>
      <c r="C625">
        <f t="shared" si="63"/>
        <v>185.27999999999966</v>
      </c>
      <c r="D625" s="8">
        <f>EXP(SUMPRODUCT(LN($F625:$S625),AlturaTRI!$C$24:$P$24)+SUMPRODUCT(LN(1-$F625:$S625),1-AlturaTRI!$C$24:$P$24))</f>
        <v>2.3693943148450867E-15</v>
      </c>
      <c r="E625">
        <f t="shared" si="64"/>
        <v>1.7771246615101325E-2</v>
      </c>
      <c r="F625" s="4">
        <f t="shared" si="67"/>
        <v>0.56232146318200527</v>
      </c>
      <c r="G625" s="4">
        <f t="shared" si="67"/>
        <v>0.72642098643758457</v>
      </c>
      <c r="H625" s="4">
        <f t="shared" si="67"/>
        <v>0.76183221280989244</v>
      </c>
      <c r="I625" s="4">
        <f t="shared" si="67"/>
        <v>0.67658984430547475</v>
      </c>
      <c r="J625" s="4">
        <f t="shared" si="67"/>
        <v>0.87263994682408141</v>
      </c>
      <c r="K625" s="4">
        <f t="shared" si="67"/>
        <v>0.82453205683725961</v>
      </c>
      <c r="L625" s="4">
        <f t="shared" si="67"/>
        <v>0.99918851714581969</v>
      </c>
      <c r="M625" s="4">
        <f t="shared" si="67"/>
        <v>0.35046530577030471</v>
      </c>
      <c r="N625" s="4">
        <f t="shared" si="67"/>
        <v>0.96311214167362458</v>
      </c>
      <c r="O625" s="4">
        <f t="shared" si="67"/>
        <v>0.99639110875011372</v>
      </c>
      <c r="P625" s="4">
        <f t="shared" si="67"/>
        <v>0.87253281492647261</v>
      </c>
      <c r="Q625" s="4">
        <f t="shared" si="67"/>
        <v>0.98007191804645133</v>
      </c>
      <c r="R625" s="4">
        <f t="shared" si="67"/>
        <v>0.88549145621367042</v>
      </c>
      <c r="S625" s="4">
        <f t="shared" si="67"/>
        <v>0.97842764896956114</v>
      </c>
    </row>
    <row r="626" spans="1:19" x14ac:dyDescent="0.2">
      <c r="A626">
        <v>618</v>
      </c>
      <c r="B626">
        <f t="shared" si="66"/>
        <v>2.1699999999999569</v>
      </c>
      <c r="C626">
        <f t="shared" si="63"/>
        <v>185.35999999999964</v>
      </c>
      <c r="D626" s="8">
        <f>EXP(SUMPRODUCT(LN($F626:$S626),AlturaTRI!$C$24:$P$24)+SUMPRODUCT(LN(1-$F626:$S626),1-AlturaTRI!$C$24:$P$24))</f>
        <v>1.9677897851726718E-15</v>
      </c>
      <c r="E626">
        <f t="shared" si="64"/>
        <v>1.7390634122800661E-2</v>
      </c>
      <c r="F626" s="4">
        <f t="shared" si="67"/>
        <v>0.56347496524057838</v>
      </c>
      <c r="G626" s="4">
        <f t="shared" si="67"/>
        <v>0.72861044119277274</v>
      </c>
      <c r="H626" s="4">
        <f t="shared" si="67"/>
        <v>0.76429336202244813</v>
      </c>
      <c r="I626" s="4">
        <f t="shared" si="67"/>
        <v>0.6785251641149902</v>
      </c>
      <c r="J626" s="4">
        <f t="shared" si="67"/>
        <v>0.87478030268533968</v>
      </c>
      <c r="K626" s="4">
        <f t="shared" si="67"/>
        <v>0.8268792655480921</v>
      </c>
      <c r="L626" s="4">
        <f t="shared" si="67"/>
        <v>0.99921333648941779</v>
      </c>
      <c r="M626" s="4">
        <f t="shared" si="67"/>
        <v>0.35280324385593004</v>
      </c>
      <c r="N626" s="4">
        <f t="shared" si="67"/>
        <v>0.9634980050159222</v>
      </c>
      <c r="O626" s="4">
        <f t="shared" si="67"/>
        <v>0.99648549491072691</v>
      </c>
      <c r="P626" s="4">
        <f t="shared" si="67"/>
        <v>0.87376585951173147</v>
      </c>
      <c r="Q626" s="4">
        <f t="shared" si="67"/>
        <v>0.98046988243991129</v>
      </c>
      <c r="R626" s="4">
        <f t="shared" si="67"/>
        <v>0.88709378289954066</v>
      </c>
      <c r="S626" s="4">
        <f t="shared" si="67"/>
        <v>0.97892847326456045</v>
      </c>
    </row>
    <row r="627" spans="1:19" x14ac:dyDescent="0.2">
      <c r="A627">
        <v>619</v>
      </c>
      <c r="B627">
        <f t="shared" si="66"/>
        <v>2.1799999999999566</v>
      </c>
      <c r="C627">
        <f t="shared" si="63"/>
        <v>185.43999999999966</v>
      </c>
      <c r="D627" s="8">
        <f>EXP(SUMPRODUCT(LN($F627:$S627),AlturaTRI!$C$24:$P$24)+SUMPRODUCT(LN(1-$F627:$S627),1-AlturaTRI!$C$24:$P$24))</f>
        <v>1.6338477994032805E-15</v>
      </c>
      <c r="E627">
        <f t="shared" si="64"/>
        <v>1.7016471598157241E-2</v>
      </c>
      <c r="F627" s="4">
        <f t="shared" si="67"/>
        <v>0.56462778097867394</v>
      </c>
      <c r="G627" s="4">
        <f t="shared" si="67"/>
        <v>0.73078886744993066</v>
      </c>
      <c r="H627" s="4">
        <f t="shared" si="67"/>
        <v>0.76673686568139299</v>
      </c>
      <c r="I627" s="4">
        <f t="shared" si="67"/>
        <v>0.68045437241686957</v>
      </c>
      <c r="J627" s="4">
        <f t="shared" si="67"/>
        <v>0.87688976324043422</v>
      </c>
      <c r="K627" s="4">
        <f t="shared" si="67"/>
        <v>0.82920158001632749</v>
      </c>
      <c r="L627" s="4">
        <f t="shared" si="67"/>
        <v>0.99923739730845962</v>
      </c>
      <c r="M627" s="4">
        <f t="shared" si="67"/>
        <v>0.35514825059082789</v>
      </c>
      <c r="N627" s="4">
        <f t="shared" si="67"/>
        <v>0.96387998343187598</v>
      </c>
      <c r="O627" s="4">
        <f t="shared" si="67"/>
        <v>0.99657742099555158</v>
      </c>
      <c r="P627" s="4">
        <f t="shared" si="67"/>
        <v>0.87498868526909801</v>
      </c>
      <c r="Q627" s="4">
        <f t="shared" si="67"/>
        <v>0.9808600546775047</v>
      </c>
      <c r="R627" s="4">
        <f t="shared" si="67"/>
        <v>0.888676506923048</v>
      </c>
      <c r="S627" s="4">
        <f t="shared" si="67"/>
        <v>0.97941791499627495</v>
      </c>
    </row>
    <row r="628" spans="1:19" x14ac:dyDescent="0.2">
      <c r="A628">
        <v>620</v>
      </c>
      <c r="B628">
        <f t="shared" si="66"/>
        <v>2.1899999999999564</v>
      </c>
      <c r="C628">
        <f t="shared" si="63"/>
        <v>185.51999999999964</v>
      </c>
      <c r="D628" s="8">
        <f>EXP(SUMPRODUCT(LN($F628:$S628),AlturaTRI!$C$24:$P$24)+SUMPRODUCT(LN(1-$F628:$S628),1-AlturaTRI!$C$24:$P$24))</f>
        <v>1.3562415406737267E-15</v>
      </c>
      <c r="E628">
        <f t="shared" si="64"/>
        <v>1.6648694292779063E-2</v>
      </c>
      <c r="F628" s="4">
        <f t="shared" si="67"/>
        <v>0.56577989835106113</v>
      </c>
      <c r="G628" s="4">
        <f t="shared" si="67"/>
        <v>0.73295621646544851</v>
      </c>
      <c r="H628" s="4">
        <f t="shared" si="67"/>
        <v>0.76916268891404793</v>
      </c>
      <c r="I628" s="4">
        <f t="shared" si="67"/>
        <v>0.68237742278095748</v>
      </c>
      <c r="J628" s="4">
        <f t="shared" si="67"/>
        <v>0.87896860431150647</v>
      </c>
      <c r="K628" s="4">
        <f t="shared" si="67"/>
        <v>0.83149909021668422</v>
      </c>
      <c r="L628" s="4">
        <f t="shared" si="67"/>
        <v>0.99926072274994315</v>
      </c>
      <c r="M628" s="4">
        <f t="shared" si="67"/>
        <v>0.35750023422685168</v>
      </c>
      <c r="N628" s="4">
        <f t="shared" si="67"/>
        <v>0.96425811288202401</v>
      </c>
      <c r="O628" s="4">
        <f t="shared" si="67"/>
        <v>0.9966669506860325</v>
      </c>
      <c r="P628" s="4">
        <f t="shared" si="67"/>
        <v>0.87620134386948756</v>
      </c>
      <c r="Q628" s="4">
        <f t="shared" si="67"/>
        <v>0.98124258118685226</v>
      </c>
      <c r="R628" s="4">
        <f t="shared" si="67"/>
        <v>0.89023978941738013</v>
      </c>
      <c r="S628" s="4">
        <f t="shared" si="67"/>
        <v>0.97989622162497347</v>
      </c>
    </row>
    <row r="629" spans="1:19" x14ac:dyDescent="0.2">
      <c r="A629">
        <v>621</v>
      </c>
      <c r="B629">
        <f t="shared" si="66"/>
        <v>2.1999999999999562</v>
      </c>
      <c r="C629">
        <f t="shared" si="63"/>
        <v>185.59999999999965</v>
      </c>
      <c r="D629" s="8">
        <f>EXP(SUMPRODUCT(LN($F629:$S629),AlturaTRI!$C$24:$P$24)+SUMPRODUCT(LN(1-$F629:$S629),1-AlturaTRI!$C$24:$P$24))</f>
        <v>1.1255273201732868E-15</v>
      </c>
      <c r="E629">
        <f t="shared" si="64"/>
        <v>1.6287236959753228E-2</v>
      </c>
      <c r="F629" s="4">
        <f t="shared" si="67"/>
        <v>0.56693130534243852</v>
      </c>
      <c r="G629" s="4">
        <f t="shared" si="67"/>
        <v>0.73511244133450415</v>
      </c>
      <c r="H629" s="4">
        <f t="shared" si="67"/>
        <v>0.77157080060300631</v>
      </c>
      <c r="I629" s="4">
        <f t="shared" si="67"/>
        <v>0.68429426955469164</v>
      </c>
      <c r="J629" s="4">
        <f t="shared" si="67"/>
        <v>0.88101710512573128</v>
      </c>
      <c r="K629" s="4">
        <f t="shared" si="67"/>
        <v>0.8337718907395596</v>
      </c>
      <c r="L629" s="4">
        <f t="shared" si="67"/>
        <v>0.99928333525662016</v>
      </c>
      <c r="M629" s="4">
        <f t="shared" si="67"/>
        <v>0.35985910173327795</v>
      </c>
      <c r="N629" s="4">
        <f t="shared" si="67"/>
        <v>0.96463242905988</v>
      </c>
      <c r="O629" s="4">
        <f t="shared" si="67"/>
        <v>0.99675414603777068</v>
      </c>
      <c r="P629" s="4">
        <f t="shared" si="67"/>
        <v>0.87740388737775532</v>
      </c>
      <c r="Q629" s="4">
        <f t="shared" si="67"/>
        <v>0.98161760588738423</v>
      </c>
      <c r="R629" s="4">
        <f t="shared" si="67"/>
        <v>0.89178379243592509</v>
      </c>
      <c r="S629" s="4">
        <f t="shared" si="67"/>
        <v>0.98036363574822694</v>
      </c>
    </row>
    <row r="630" spans="1:19" x14ac:dyDescent="0.2">
      <c r="A630">
        <v>622</v>
      </c>
      <c r="B630">
        <f t="shared" si="66"/>
        <v>2.209999999999956</v>
      </c>
      <c r="C630">
        <f t="shared" si="63"/>
        <v>185.67999999999964</v>
      </c>
      <c r="D630" s="8">
        <f>EXP(SUMPRODUCT(LN($F630:$S630),AlturaTRI!$C$24:$P$24)+SUMPRODUCT(LN(1-$F630:$S630),1-AlturaTRI!$C$24:$P$24))</f>
        <v>9.3383380285380287E-16</v>
      </c>
      <c r="E630">
        <f t="shared" si="64"/>
        <v>1.5932033890233878E-2</v>
      </c>
      <c r="F630" s="4">
        <f t="shared" si="67"/>
        <v>0.56808198996792103</v>
      </c>
      <c r="G630" s="4">
        <f t="shared" si="67"/>
        <v>0.73725749698248411</v>
      </c>
      <c r="H630" s="4">
        <f t="shared" si="67"/>
        <v>0.77396117334154912</v>
      </c>
      <c r="I630" s="4">
        <f t="shared" ref="G630:S649" si="68">1/(1+EXP(-I$2*($B630-I$3)))</f>
        <v>0.68620486786479185</v>
      </c>
      <c r="J630" s="4">
        <f t="shared" si="68"/>
        <v>0.88303554806901163</v>
      </c>
      <c r="K630" s="4">
        <f t="shared" si="68"/>
        <v>0.83602008065371114</v>
      </c>
      <c r="L630" s="4">
        <f t="shared" si="68"/>
        <v>0.99930525658829406</v>
      </c>
      <c r="M630" s="4">
        <f t="shared" si="68"/>
        <v>0.36222475880803817</v>
      </c>
      <c r="N630" s="4">
        <f t="shared" si="68"/>
        <v>0.96500296739249536</v>
      </c>
      <c r="O630" s="4">
        <f t="shared" si="68"/>
        <v>0.99683906752086215</v>
      </c>
      <c r="P630" s="4">
        <f t="shared" si="68"/>
        <v>0.8785963682369744</v>
      </c>
      <c r="Q630" s="4">
        <f t="shared" si="68"/>
        <v>0.98198527022352056</v>
      </c>
      <c r="R630" s="4">
        <f t="shared" si="68"/>
        <v>0.89330867887338583</v>
      </c>
      <c r="S630" s="4">
        <f t="shared" si="68"/>
        <v>0.98082039517229014</v>
      </c>
    </row>
    <row r="631" spans="1:19" x14ac:dyDescent="0.2">
      <c r="A631">
        <v>623</v>
      </c>
      <c r="B631">
        <f t="shared" si="66"/>
        <v>2.2199999999999558</v>
      </c>
      <c r="C631">
        <f t="shared" si="63"/>
        <v>185.75999999999965</v>
      </c>
      <c r="D631" s="8">
        <f>EXP(SUMPRODUCT(LN($F631:$S631),AlturaTRI!$C$24:$P$24)+SUMPRODUCT(LN(1-$F631:$S631),1-AlturaTRI!$C$24:$P$24))</f>
        <v>7.7460211453719722E-16</v>
      </c>
      <c r="E631">
        <f t="shared" si="64"/>
        <v>1.5583018949466097E-2</v>
      </c>
      <c r="F631" s="4">
        <f t="shared" ref="F631:S689" si="69">1/(1+EXP(-F$2*($B631-F$3)))</f>
        <v>0.56923194027352364</v>
      </c>
      <c r="G631" s="4">
        <f t="shared" si="68"/>
        <v>0.73939134015590069</v>
      </c>
      <c r="H631" s="4">
        <f t="shared" si="68"/>
        <v>0.7763337833880305</v>
      </c>
      <c r="I631" s="4">
        <f t="shared" si="68"/>
        <v>0.68810917361876089</v>
      </c>
      <c r="J631" s="4">
        <f t="shared" si="68"/>
        <v>0.88502421844529466</v>
      </c>
      <c r="K631" s="4">
        <f t="shared" si="68"/>
        <v>0.83824376336953133</v>
      </c>
      <c r="L631" s="4">
        <f t="shared" si="68"/>
        <v>0.99932650784248556</v>
      </c>
      <c r="M631" s="4">
        <f t="shared" si="68"/>
        <v>0.36459710988942323</v>
      </c>
      <c r="N631" s="4">
        <f t="shared" si="68"/>
        <v>0.9653697630410577</v>
      </c>
      <c r="O631" s="4">
        <f t="shared" si="68"/>
        <v>0.99692177405929805</v>
      </c>
      <c r="P631" s="4">
        <f t="shared" si="68"/>
        <v>0.87977883925291422</v>
      </c>
      <c r="Q631" s="4">
        <f t="shared" si="68"/>
        <v>0.9823457131978296</v>
      </c>
      <c r="R631" s="4">
        <f t="shared" si="68"/>
        <v>0.8948146123886499</v>
      </c>
      <c r="S631" s="4">
        <f t="shared" si="68"/>
        <v>0.98126673298363631</v>
      </c>
    </row>
    <row r="632" spans="1:19" x14ac:dyDescent="0.2">
      <c r="A632">
        <v>624</v>
      </c>
      <c r="B632">
        <f t="shared" si="66"/>
        <v>2.2299999999999556</v>
      </c>
      <c r="C632">
        <f t="shared" si="63"/>
        <v>185.83999999999963</v>
      </c>
      <c r="D632" s="8">
        <f>EXP(SUMPRODUCT(LN($F632:$S632),AlturaTRI!$C$24:$P$24)+SUMPRODUCT(LN(1-$F632:$S632),1-AlturaTRI!$C$24:$P$24))</f>
        <v>6.423685710523353E-16</v>
      </c>
      <c r="E632">
        <f t="shared" si="64"/>
        <v>1.5240125612236513E-2</v>
      </c>
      <c r="F632" s="4">
        <f t="shared" si="69"/>
        <v>0.57038114433664278</v>
      </c>
      <c r="G632" s="4">
        <f t="shared" si="68"/>
        <v>0.74151392941281458</v>
      </c>
      <c r="H632" s="4">
        <f t="shared" si="68"/>
        <v>0.77868861061928141</v>
      </c>
      <c r="I632" s="4">
        <f t="shared" si="68"/>
        <v>0.69000714350620174</v>
      </c>
      <c r="J632" s="4">
        <f t="shared" si="68"/>
        <v>0.88698340424155886</v>
      </c>
      <c r="K632" s="4">
        <f t="shared" si="68"/>
        <v>0.84044304650301782</v>
      </c>
      <c r="L632" s="4">
        <f t="shared" si="68"/>
        <v>0.99934710947447625</v>
      </c>
      <c r="M632" s="4">
        <f t="shared" si="68"/>
        <v>0.36697605816825996</v>
      </c>
      <c r="N632" s="4">
        <f t="shared" si="68"/>
        <v>0.96573285090151995</v>
      </c>
      <c r="O632" s="4">
        <f t="shared" si="68"/>
        <v>0.99700232306944114</v>
      </c>
      <c r="P632" s="4">
        <f t="shared" si="68"/>
        <v>0.8809513535787159</v>
      </c>
      <c r="Q632" s="4">
        <f t="shared" si="68"/>
        <v>0.98269907140413759</v>
      </c>
      <c r="R632" s="4">
        <f t="shared" si="68"/>
        <v>0.89630175732941664</v>
      </c>
      <c r="S632" s="4">
        <f t="shared" si="68"/>
        <v>0.98170287762057218</v>
      </c>
    </row>
    <row r="633" spans="1:19" x14ac:dyDescent="0.2">
      <c r="A633">
        <v>625</v>
      </c>
      <c r="B633">
        <f t="shared" si="66"/>
        <v>2.2399999999999554</v>
      </c>
      <c r="C633">
        <f t="shared" si="63"/>
        <v>185.91999999999965</v>
      </c>
      <c r="D633" s="8">
        <f>EXP(SUMPRODUCT(LN($F633:$S633),AlturaTRI!$C$24:$P$24)+SUMPRODUCT(LN(1-$F633:$S633),1-AlturaTRI!$C$24:$P$24))</f>
        <v>5.3258309831962185E-16</v>
      </c>
      <c r="E633">
        <f t="shared" si="64"/>
        <v>1.4903286997742184E-2</v>
      </c>
      <c r="F633" s="4">
        <f t="shared" si="69"/>
        <v>0.57152959026653483</v>
      </c>
      <c r="G633" s="4">
        <f t="shared" si="68"/>
        <v>0.74362522511277751</v>
      </c>
      <c r="H633" s="4">
        <f t="shared" si="68"/>
        <v>0.78102563848308715</v>
      </c>
      <c r="I633" s="4">
        <f t="shared" si="68"/>
        <v>0.69189873499994647</v>
      </c>
      <c r="J633" s="4">
        <f t="shared" si="68"/>
        <v>0.88891339589852036</v>
      </c>
      <c r="K633" s="4">
        <f t="shared" si="68"/>
        <v>0.84261804174054034</v>
      </c>
      <c r="L633" s="4">
        <f t="shared" si="68"/>
        <v>0.99936708131675533</v>
      </c>
      <c r="M633" s="4">
        <f t="shared" si="68"/>
        <v>0.36936150560055675</v>
      </c>
      <c r="N633" s="4">
        <f t="shared" si="68"/>
        <v>0.96609226560526562</v>
      </c>
      <c r="O633" s="4">
        <f t="shared" si="68"/>
        <v>0.99708077049760224</v>
      </c>
      <c r="P633" s="4">
        <f t="shared" si="68"/>
        <v>0.88211396469976822</v>
      </c>
      <c r="Q633" s="4">
        <f t="shared" si="68"/>
        <v>0.98304547906057538</v>
      </c>
      <c r="R633" s="4">
        <f t="shared" si="68"/>
        <v>0.89777027865857595</v>
      </c>
      <c r="S633" s="4">
        <f t="shared" si="68"/>
        <v>0.98212905294485509</v>
      </c>
    </row>
    <row r="634" spans="1:19" x14ac:dyDescent="0.2">
      <c r="A634">
        <v>626</v>
      </c>
      <c r="B634">
        <f t="shared" si="66"/>
        <v>2.2499999999999551</v>
      </c>
      <c r="C634">
        <f t="shared" si="63"/>
        <v>185.99999999999963</v>
      </c>
      <c r="D634" s="8">
        <f>EXP(SUMPRODUCT(LN($F634:$S634),AlturaTRI!$C$24:$P$24)+SUMPRODUCT(LN(1-$F634:$S634),1-AlturaTRI!$C$24:$P$24))</f>
        <v>4.4145752915977817E-16</v>
      </c>
      <c r="E634">
        <f t="shared" si="64"/>
        <v>1.4572435903869746E-2</v>
      </c>
      <c r="F634" s="4">
        <f t="shared" si="69"/>
        <v>0.57267726620479176</v>
      </c>
      <c r="G634" s="4">
        <f t="shared" si="68"/>
        <v>0.74572518940630439</v>
      </c>
      <c r="H634" s="4">
        <f t="shared" si="68"/>
        <v>0.78334485394978715</v>
      </c>
      <c r="I634" s="4">
        <f t="shared" si="68"/>
        <v>0.69378390635700449</v>
      </c>
      <c r="J634" s="4">
        <f t="shared" si="68"/>
        <v>0.89081448608708735</v>
      </c>
      <c r="K634" s="4">
        <f t="shared" si="68"/>
        <v>0.84476886470449941</v>
      </c>
      <c r="L634" s="4">
        <f t="shared" si="68"/>
        <v>0.99938644259788179</v>
      </c>
      <c r="M634" s="4">
        <f t="shared" si="68"/>
        <v>0.37175335292061934</v>
      </c>
      <c r="N634" s="4">
        <f t="shared" si="68"/>
        <v>0.9664480415198029</v>
      </c>
      <c r="O634" s="4">
        <f t="shared" si="68"/>
        <v>0.99715717085673017</v>
      </c>
      <c r="P634" s="4">
        <f t="shared" si="68"/>
        <v>0.8832667264187869</v>
      </c>
      <c r="Q634" s="4">
        <f t="shared" si="68"/>
        <v>0.98338506804253845</v>
      </c>
      <c r="R634" s="4">
        <f t="shared" si="68"/>
        <v>0.89922034188233979</v>
      </c>
      <c r="S634" s="4">
        <f t="shared" si="68"/>
        <v>0.98254547831325123</v>
      </c>
    </row>
    <row r="635" spans="1:19" x14ac:dyDescent="0.2">
      <c r="A635">
        <v>627</v>
      </c>
      <c r="B635">
        <f t="shared" si="66"/>
        <v>2.2599999999999549</v>
      </c>
      <c r="C635">
        <f t="shared" si="63"/>
        <v>186.07999999999964</v>
      </c>
      <c r="D635" s="8">
        <f>EXP(SUMPRODUCT(LN($F635:$S635),AlturaTRI!$C$24:$P$24)+SUMPRODUCT(LN(1-$F635:$S635),1-AlturaTRI!$C$24:$P$24))</f>
        <v>3.658389012460621E-16</v>
      </c>
      <c r="E635">
        <f t="shared" si="64"/>
        <v>1.4247504840877535E-2</v>
      </c>
      <c r="F635" s="4">
        <f t="shared" si="69"/>
        <v>0.57382416032581363</v>
      </c>
      <c r="G635" s="4">
        <f t="shared" si="68"/>
        <v>0.74781378622388728</v>
      </c>
      <c r="H635" s="4">
        <f t="shared" si="68"/>
        <v>0.78564624746304779</v>
      </c>
      <c r="I635" s="4">
        <f t="shared" si="68"/>
        <v>0.69566261661932716</v>
      </c>
      <c r="J635" s="4">
        <f t="shared" si="68"/>
        <v>0.89268696949058735</v>
      </c>
      <c r="K635" s="4">
        <f t="shared" si="68"/>
        <v>0.84689563481996644</v>
      </c>
      <c r="L635" s="4">
        <f t="shared" si="68"/>
        <v>0.9994052119607828</v>
      </c>
      <c r="M635" s="4">
        <f t="shared" si="68"/>
        <v>0.37415149965463079</v>
      </c>
      <c r="N635" s="4">
        <f t="shared" si="68"/>
        <v>0.96680021274949191</v>
      </c>
      <c r="O635" s="4">
        <f t="shared" si="68"/>
        <v>0.9972315772622361</v>
      </c>
      <c r="P635" s="4">
        <f t="shared" si="68"/>
        <v>0.88440969284109483</v>
      </c>
      <c r="Q635" s="4">
        <f t="shared" si="68"/>
        <v>0.98371796791554222</v>
      </c>
      <c r="R635" s="4">
        <f t="shared" si="68"/>
        <v>0.90065211298011794</v>
      </c>
      <c r="S635" s="4">
        <f t="shared" si="68"/>
        <v>0.98295236864896507</v>
      </c>
    </row>
    <row r="636" spans="1:19" x14ac:dyDescent="0.2">
      <c r="A636">
        <v>628</v>
      </c>
      <c r="B636">
        <f t="shared" si="66"/>
        <v>2.2699999999999547</v>
      </c>
      <c r="C636">
        <f t="shared" si="63"/>
        <v>186.15999999999963</v>
      </c>
      <c r="D636" s="8">
        <f>EXP(SUMPRODUCT(LN($F636:$S636),AlturaTRI!$C$24:$P$24)+SUMPRODUCT(LN(1-$F636:$S636),1-AlturaTRI!$C$24:$P$24))</f>
        <v>3.0310366922442609E-16</v>
      </c>
      <c r="E636">
        <f t="shared" si="64"/>
        <v>1.3928426064473767E-2</v>
      </c>
      <c r="F636" s="4">
        <f t="shared" si="69"/>
        <v>0.5749702608372782</v>
      </c>
      <c r="G636" s="4">
        <f t="shared" si="68"/>
        <v>0.74989098126456366</v>
      </c>
      <c r="H636" s="4">
        <f t="shared" si="68"/>
        <v>0.78792981288986075</v>
      </c>
      <c r="I636" s="4">
        <f t="shared" si="68"/>
        <v>0.69753482561439173</v>
      </c>
      <c r="J636" s="4">
        <f t="shared" si="68"/>
        <v>0.89453114259278099</v>
      </c>
      <c r="K636" s="4">
        <f t="shared" si="68"/>
        <v>0.84899847518239357</v>
      </c>
      <c r="L636" s="4">
        <f t="shared" si="68"/>
        <v>0.99942340748050207</v>
      </c>
      <c r="M636" s="4">
        <f t="shared" si="68"/>
        <v>0.37655584413469717</v>
      </c>
      <c r="N636" s="4">
        <f t="shared" si="68"/>
        <v>0.96714881313629997</v>
      </c>
      <c r="O636" s="4">
        <f t="shared" si="68"/>
        <v>0.99730404146696994</v>
      </c>
      <c r="P636" s="4">
        <f t="shared" si="68"/>
        <v>0.8855429183601069</v>
      </c>
      <c r="Q636" s="4">
        <f t="shared" si="68"/>
        <v>0.98404430596795445</v>
      </c>
      <c r="R636" s="4">
        <f t="shared" si="68"/>
        <v>0.90206575833613245</v>
      </c>
      <c r="S636" s="4">
        <f t="shared" si="68"/>
        <v>0.98334993451288411</v>
      </c>
    </row>
    <row r="637" spans="1:19" x14ac:dyDescent="0.2">
      <c r="A637">
        <v>629</v>
      </c>
      <c r="B637">
        <f t="shared" si="66"/>
        <v>2.2799999999999545</v>
      </c>
      <c r="C637">
        <f t="shared" si="63"/>
        <v>186.23999999999964</v>
      </c>
      <c r="D637" s="8">
        <f>EXP(SUMPRODUCT(LN($F637:$S637),AlturaTRI!$C$24:$P$24)+SUMPRODUCT(LN(1-$F637:$S637),1-AlturaTRI!$C$24:$P$24))</f>
        <v>2.5106940629299934E-16</v>
      </c>
      <c r="E637">
        <f t="shared" si="64"/>
        <v>1.3615131608284764E-2</v>
      </c>
      <c r="F637" s="4">
        <f t="shared" si="69"/>
        <v>0.57611555598060848</v>
      </c>
      <c r="G637" s="4">
        <f t="shared" si="68"/>
        <v>0.7519567419840506</v>
      </c>
      <c r="H637" s="4">
        <f t="shared" si="68"/>
        <v>0.79019554746981435</v>
      </c>
      <c r="I637" s="4">
        <f t="shared" si="68"/>
        <v>0.69940049395560755</v>
      </c>
      <c r="J637" s="4">
        <f t="shared" si="68"/>
        <v>0.89634730347166591</v>
      </c>
      <c r="K637" s="4">
        <f t="shared" si="68"/>
        <v>0.85107751242647645</v>
      </c>
      <c r="L637" s="4">
        <f t="shared" si="68"/>
        <v>0.99944104668141642</v>
      </c>
      <c r="M637" s="4">
        <f t="shared" si="68"/>
        <v>0.37896628351335349</v>
      </c>
      <c r="N637" s="4">
        <f t="shared" si="68"/>
        <v>0.96749387626058658</v>
      </c>
      <c r="O637" s="4">
        <f t="shared" si="68"/>
        <v>0.99737461389536408</v>
      </c>
      <c r="P637" s="4">
        <f t="shared" si="68"/>
        <v>0.88666645764301877</v>
      </c>
      <c r="Q637" s="4">
        <f t="shared" si="68"/>
        <v>0.98436420724359186</v>
      </c>
      <c r="R637" s="4">
        <f t="shared" si="68"/>
        <v>0.90346144467276357</v>
      </c>
      <c r="S637" s="4">
        <f t="shared" si="68"/>
        <v>0.98373838217458076</v>
      </c>
    </row>
    <row r="638" spans="1:19" x14ac:dyDescent="0.2">
      <c r="A638">
        <v>630</v>
      </c>
      <c r="B638">
        <f t="shared" si="66"/>
        <v>2.2899999999999543</v>
      </c>
      <c r="C638">
        <f t="shared" si="63"/>
        <v>186.31999999999962</v>
      </c>
      <c r="D638" s="8">
        <f>EXP(SUMPRODUCT(LN($F638:$S638),AlturaTRI!$C$24:$P$24)+SUMPRODUCT(LN(1-$F638:$S638),1-AlturaTRI!$C$24:$P$24))</f>
        <v>2.0792112650585304E-16</v>
      </c>
      <c r="E638">
        <f t="shared" si="64"/>
        <v>1.3307553315707299E-2</v>
      </c>
      <c r="F638" s="4">
        <f t="shared" si="69"/>
        <v>0.57726003403143533</v>
      </c>
      <c r="G638" s="4">
        <f t="shared" si="68"/>
        <v>0.7540110375824568</v>
      </c>
      <c r="H638" s="4">
        <f t="shared" si="68"/>
        <v>0.79244345176368836</v>
      </c>
      <c r="I638" s="4">
        <f t="shared" si="68"/>
        <v>0.70125958304254288</v>
      </c>
      <c r="J638" s="4">
        <f t="shared" si="68"/>
        <v>0.89813575159906733</v>
      </c>
      <c r="K638" s="4">
        <f t="shared" si="68"/>
        <v>0.85313287659624537</v>
      </c>
      <c r="L638" s="4">
        <f t="shared" si="68"/>
        <v>0.99945814655393472</v>
      </c>
      <c r="M638" s="4">
        <f t="shared" si="68"/>
        <v>0.381382713778529</v>
      </c>
      <c r="N638" s="4">
        <f t="shared" si="68"/>
        <v>0.96783543544191852</v>
      </c>
      <c r="O638" s="4">
        <f t="shared" si="68"/>
        <v>0.99744334367676524</v>
      </c>
      <c r="P638" s="4">
        <f t="shared" si="68"/>
        <v>0.88778036561670148</v>
      </c>
      <c r="Q638" s="4">
        <f t="shared" si="68"/>
        <v>0.98467779457415927</v>
      </c>
      <c r="R638" s="4">
        <f t="shared" si="68"/>
        <v>0.90483933898561741</v>
      </c>
      <c r="S638" s="4">
        <f t="shared" si="68"/>
        <v>0.98411791368301926</v>
      </c>
    </row>
    <row r="639" spans="1:19" x14ac:dyDescent="0.2">
      <c r="A639">
        <v>631</v>
      </c>
      <c r="B639">
        <f t="shared" si="66"/>
        <v>2.2999999999999541</v>
      </c>
      <c r="C639">
        <f t="shared" si="63"/>
        <v>186.39999999999964</v>
      </c>
      <c r="D639" s="8">
        <f>EXP(SUMPRODUCT(LN($F639:$S639),AlturaTRI!$C$24:$P$24)+SUMPRODUCT(LN(1-$F639:$S639),1-AlturaTRI!$C$24:$P$24))</f>
        <v>1.7214982561990544E-16</v>
      </c>
      <c r="E639">
        <f t="shared" si="64"/>
        <v>1.3005622871140238E-2</v>
      </c>
      <c r="F639" s="4">
        <f t="shared" si="69"/>
        <v>0.57840368330005909</v>
      </c>
      <c r="G639" s="4">
        <f t="shared" si="68"/>
        <v>0.75605383899158318</v>
      </c>
      <c r="H639" s="4">
        <f t="shared" si="68"/>
        <v>0.7946735296014199</v>
      </c>
      <c r="I639" s="4">
        <f t="shared" si="68"/>
        <v>0.70311205506097785</v>
      </c>
      <c r="J639" s="4">
        <f t="shared" si="68"/>
        <v>0.89989678764600345</v>
      </c>
      <c r="K639" s="4">
        <f t="shared" si="68"/>
        <v>0.85516470101646325</v>
      </c>
      <c r="L639" s="4">
        <f t="shared" si="68"/>
        <v>0.99947472357069633</v>
      </c>
      <c r="M639" s="4">
        <f t="shared" si="68"/>
        <v>0.38380502976896652</v>
      </c>
      <c r="N639" s="4">
        <f t="shared" si="68"/>
        <v>0.96817352373990817</v>
      </c>
      <c r="O639" s="4">
        <f t="shared" si="68"/>
        <v>0.99751027867796915</v>
      </c>
      <c r="P639" s="4">
        <f t="shared" si="68"/>
        <v>0.88888469745380139</v>
      </c>
      <c r="Q639" s="4">
        <f t="shared" si="68"/>
        <v>0.98498518861152151</v>
      </c>
      <c r="R639" s="4">
        <f t="shared" si="68"/>
        <v>0.9061996084803029</v>
      </c>
      <c r="S639" s="4">
        <f t="shared" si="68"/>
        <v>0.98448872693691802</v>
      </c>
    </row>
    <row r="640" spans="1:19" x14ac:dyDescent="0.2">
      <c r="A640">
        <v>632</v>
      </c>
      <c r="B640">
        <f t="shared" si="66"/>
        <v>2.3099999999999539</v>
      </c>
      <c r="C640">
        <f t="shared" si="63"/>
        <v>186.47999999999962</v>
      </c>
      <c r="D640" s="8">
        <f>EXP(SUMPRODUCT(LN($F640:$S640),AlturaTRI!$C$24:$P$24)+SUMPRODUCT(LN(1-$F640:$S640),1-AlturaTRI!$C$24:$P$24))</f>
        <v>1.4250122968175847E-16</v>
      </c>
      <c r="E640">
        <f t="shared" si="64"/>
        <v>1.2709271830590674E-2</v>
      </c>
      <c r="F640" s="4">
        <f t="shared" si="69"/>
        <v>0.57954649213190679</v>
      </c>
      <c r="G640" s="4">
        <f t="shared" si="68"/>
        <v>0.75808511886182806</v>
      </c>
      <c r="H640" s="4">
        <f t="shared" si="68"/>
        <v>0.79688578802948928</v>
      </c>
      <c r="I640" s="4">
        <f t="shared" si="68"/>
        <v>0.70495787298278123</v>
      </c>
      <c r="J640" s="4">
        <f t="shared" si="68"/>
        <v>0.90163071329380529</v>
      </c>
      <c r="K640" s="4">
        <f t="shared" si="68"/>
        <v>0.85717312216539809</v>
      </c>
      <c r="L640" s="4">
        <f t="shared" si="68"/>
        <v>0.99949079370228044</v>
      </c>
      <c r="M640" s="4">
        <f t="shared" si="68"/>
        <v>0.38623312519009478</v>
      </c>
      <c r="N640" s="4">
        <f t="shared" si="68"/>
        <v>0.9685081739550816</v>
      </c>
      <c r="O640" s="4">
        <f t="shared" si="68"/>
        <v>0.99757546553497645</v>
      </c>
      <c r="P640" s="4">
        <f t="shared" si="68"/>
        <v>0.88997950855904617</v>
      </c>
      <c r="Q640" s="4">
        <f t="shared" si="68"/>
        <v>0.98528650785979166</v>
      </c>
      <c r="R640" s="4">
        <f t="shared" si="68"/>
        <v>0.90754242051091039</v>
      </c>
      <c r="S640" s="4">
        <f t="shared" si="68"/>
        <v>0.98485101575472123</v>
      </c>
    </row>
    <row r="641" spans="1:19" x14ac:dyDescent="0.2">
      <c r="A641">
        <v>633</v>
      </c>
      <c r="B641">
        <f t="shared" si="66"/>
        <v>2.3199999999999537</v>
      </c>
      <c r="C641">
        <f t="shared" si="63"/>
        <v>186.55999999999963</v>
      </c>
      <c r="D641" s="8">
        <f>EXP(SUMPRODUCT(LN($F641:$S641),AlturaTRI!$C$24:$P$24)+SUMPRODUCT(LN(1-$F641:$S641),1-AlturaTRI!$C$24:$P$24))</f>
        <v>1.1793306873645394E-16</v>
      </c>
      <c r="E641">
        <f t="shared" si="64"/>
        <v>1.2418431651650708E-2</v>
      </c>
      <c r="F641" s="4">
        <f t="shared" si="69"/>
        <v>0.58068844890798677</v>
      </c>
      <c r="G641" s="4">
        <f t="shared" si="68"/>
        <v>0.76010485154870377</v>
      </c>
      <c r="H641" s="4">
        <f t="shared" si="68"/>
        <v>0.79908023725777411</v>
      </c>
      <c r="I641" s="4">
        <f t="shared" si="68"/>
        <v>0.70679700056561701</v>
      </c>
      <c r="J641" s="4">
        <f t="shared" si="68"/>
        <v>0.90333783105096266</v>
      </c>
      <c r="K641" s="4">
        <f t="shared" si="68"/>
        <v>0.85915827954903634</v>
      </c>
      <c r="L641" s="4">
        <f t="shared" si="68"/>
        <v>0.99950637243244433</v>
      </c>
      <c r="M641" s="4">
        <f t="shared" si="68"/>
        <v>0.38866689263034765</v>
      </c>
      <c r="N641" s="4">
        <f t="shared" si="68"/>
        <v>0.96883941862977163</v>
      </c>
      <c r="O641" s="4">
        <f t="shared" si="68"/>
        <v>0.99763894968398381</v>
      </c>
      <c r="P641" s="4">
        <f t="shared" si="68"/>
        <v>0.89106485455575779</v>
      </c>
      <c r="Q641" s="4">
        <f t="shared" si="68"/>
        <v>0.98558186870722375</v>
      </c>
      <c r="R641" s="4">
        <f t="shared" si="68"/>
        <v>0.90886794252017433</v>
      </c>
      <c r="S641" s="4">
        <f t="shared" si="68"/>
        <v>0.98520496994413598</v>
      </c>
    </row>
    <row r="642" spans="1:19" x14ac:dyDescent="0.2">
      <c r="A642">
        <v>634</v>
      </c>
      <c r="B642">
        <f t="shared" si="66"/>
        <v>2.3299999999999534</v>
      </c>
      <c r="C642">
        <f t="shared" si="63"/>
        <v>186.63999999999962</v>
      </c>
      <c r="D642" s="8">
        <f>EXP(SUMPRODUCT(LN($F642:$S642),AlturaTRI!$C$24:$P$24)+SUMPRODUCT(LN(1-$F642:$S642),1-AlturaTRI!$C$24:$P$24))</f>
        <v>9.7579468144374051E-17</v>
      </c>
      <c r="E642">
        <f t="shared" si="64"/>
        <v>1.2133033722841248E-2</v>
      </c>
      <c r="F642" s="4">
        <f t="shared" si="69"/>
        <v>0.58182954204533988</v>
      </c>
      <c r="G642" s="4">
        <f t="shared" si="68"/>
        <v>0.76211301309898138</v>
      </c>
      <c r="H642" s="4">
        <f t="shared" si="68"/>
        <v>0.80125689060591465</v>
      </c>
      <c r="I642" s="4">
        <f t="shared" si="68"/>
        <v>0.70862940235247895</v>
      </c>
      <c r="J642" s="4">
        <f t="shared" si="68"/>
        <v>0.90501844407566523</v>
      </c>
      <c r="K642" s="4">
        <f t="shared" si="68"/>
        <v>0.86112031557680246</v>
      </c>
      <c r="L642" s="4">
        <f t="shared" si="68"/>
        <v>0.99952147477290365</v>
      </c>
      <c r="M642" s="4">
        <f t="shared" si="68"/>
        <v>0.39110622357792801</v>
      </c>
      <c r="N642" s="4">
        <f t="shared" si="68"/>
        <v>0.96916729004903401</v>
      </c>
      <c r="O642" s="4">
        <f t="shared" si="68"/>
        <v>0.99770077539163238</v>
      </c>
      <c r="P642" s="4">
        <f t="shared" si="68"/>
        <v>0.89214079127257195</v>
      </c>
      <c r="Q642" s="4">
        <f t="shared" si="68"/>
        <v>0.98587138545789732</v>
      </c>
      <c r="R642" s="4">
        <f t="shared" si="68"/>
        <v>0.9101763419813097</v>
      </c>
      <c r="S642" s="4">
        <f t="shared" si="68"/>
        <v>0.98555077537119784</v>
      </c>
    </row>
    <row r="643" spans="1:19" x14ac:dyDescent="0.2">
      <c r="A643">
        <v>635</v>
      </c>
      <c r="B643">
        <f t="shared" si="66"/>
        <v>2.3399999999999532</v>
      </c>
      <c r="C643">
        <f t="shared" si="63"/>
        <v>186.71999999999963</v>
      </c>
      <c r="D643" s="8">
        <f>EXP(SUMPRODUCT(LN($F643:$S643),AlturaTRI!$C$24:$P$24)+SUMPRODUCT(LN(1-$F643:$S643),1-AlturaTRI!$C$24:$P$24))</f>
        <v>8.0721280512894643E-17</v>
      </c>
      <c r="E643">
        <f t="shared" si="64"/>
        <v>1.1853009392319936E-2</v>
      </c>
      <c r="F643" s="4">
        <f t="shared" si="69"/>
        <v>0.5829697599974879</v>
      </c>
      <c r="G643" s="4">
        <f t="shared" si="68"/>
        <v>0.76410958123647277</v>
      </c>
      <c r="H643" s="4">
        <f t="shared" si="68"/>
        <v>0.80341576444924123</v>
      </c>
      <c r="I643" s="4">
        <f t="shared" si="68"/>
        <v>0.71045504367105661</v>
      </c>
      <c r="J643" s="4">
        <f t="shared" si="68"/>
        <v>0.90667285600399594</v>
      </c>
      <c r="K643" s="4">
        <f t="shared" si="68"/>
        <v>0.86305937543883804</v>
      </c>
      <c r="L643" s="4">
        <f t="shared" si="68"/>
        <v>0.9995361152776655</v>
      </c>
      <c r="M643" s="4">
        <f t="shared" si="68"/>
        <v>0.39355100843801005</v>
      </c>
      <c r="N643" s="4">
        <f t="shared" si="68"/>
        <v>0.96949182024158953</v>
      </c>
      <c r="O643" s="4">
        <f t="shared" si="68"/>
        <v>0.99776098578452144</v>
      </c>
      <c r="P643" s="4">
        <f t="shared" si="68"/>
        <v>0.89320737473036449</v>
      </c>
      <c r="Q643" s="4">
        <f t="shared" si="68"/>
        <v>0.98615517036318079</v>
      </c>
      <c r="R643" s="4">
        <f t="shared" si="68"/>
        <v>0.91146778634150416</v>
      </c>
      <c r="S643" s="4">
        <f t="shared" si="68"/>
        <v>0.98588861402882344</v>
      </c>
    </row>
    <row r="644" spans="1:19" x14ac:dyDescent="0.2">
      <c r="A644">
        <v>636</v>
      </c>
      <c r="B644">
        <f t="shared" si="66"/>
        <v>2.349999999999953</v>
      </c>
      <c r="C644">
        <f t="shared" si="63"/>
        <v>186.79999999999961</v>
      </c>
      <c r="D644" s="8">
        <f>EXP(SUMPRODUCT(LN($F644:$S644),AlturaTRI!$C$24:$P$24)+SUMPRODUCT(LN(1-$F644:$S644),1-AlturaTRI!$C$24:$P$24))</f>
        <v>6.6761374339829411E-17</v>
      </c>
      <c r="E644">
        <f t="shared" si="64"/>
        <v>1.1578289995950671E-2</v>
      </c>
      <c r="F644" s="4">
        <f t="shared" si="69"/>
        <v>0.5841090912548782</v>
      </c>
      <c r="G644" s="4">
        <f t="shared" si="68"/>
        <v>0.76609453534746452</v>
      </c>
      <c r="H644" s="4">
        <f t="shared" si="68"/>
        <v>0.80555687816430466</v>
      </c>
      <c r="I644" s="4">
        <f t="shared" si="68"/>
        <v>0.71227389063293556</v>
      </c>
      <c r="J644" s="4">
        <f t="shared" si="68"/>
        <v>0.90830137078372986</v>
      </c>
      <c r="K644" s="4">
        <f t="shared" si="68"/>
        <v>0.86497560698490084</v>
      </c>
      <c r="L644" s="4">
        <f t="shared" si="68"/>
        <v>0.99955030805693168</v>
      </c>
      <c r="M644" s="4">
        <f t="shared" si="68"/>
        <v>0.39600113655037755</v>
      </c>
      <c r="N644" s="4">
        <f t="shared" si="68"/>
        <v>0.96981304098078824</v>
      </c>
      <c r="O644" s="4">
        <f t="shared" si="68"/>
        <v>0.99781962287801218</v>
      </c>
      <c r="P644" s="4">
        <f t="shared" si="68"/>
        <v>0.89426466112938496</v>
      </c>
      <c r="Q644" s="4">
        <f t="shared" si="68"/>
        <v>0.98643333365296582</v>
      </c>
      <c r="R644" s="4">
        <f t="shared" si="68"/>
        <v>0.91274244296705254</v>
      </c>
      <c r="S644" s="4">
        <f t="shared" si="68"/>
        <v>0.98621866410481818</v>
      </c>
    </row>
    <row r="645" spans="1:19" x14ac:dyDescent="0.2">
      <c r="A645">
        <v>637</v>
      </c>
      <c r="B645">
        <f t="shared" si="66"/>
        <v>2.3599999999999528</v>
      </c>
      <c r="C645">
        <f t="shared" si="63"/>
        <v>186.87999999999963</v>
      </c>
      <c r="D645" s="8">
        <f>EXP(SUMPRODUCT(LN($F645:$S645),AlturaTRI!$C$24:$P$24)+SUMPRODUCT(LN(1-$F645:$S645),1-AlturaTRI!$C$24:$P$24))</f>
        <v>5.5204057154467724E-17</v>
      </c>
      <c r="E645">
        <f t="shared" si="64"/>
        <v>1.1308806884732778E-2</v>
      </c>
      <c r="F645" s="4">
        <f t="shared" si="69"/>
        <v>0.58524752434532568</v>
      </c>
      <c r="G645" s="4">
        <f t="shared" si="68"/>
        <v>0.76806785646581266</v>
      </c>
      <c r="H645" s="4">
        <f t="shared" si="68"/>
        <v>0.80768025407405641</v>
      </c>
      <c r="I645" s="4">
        <f t="shared" si="68"/>
        <v>0.71408591013263145</v>
      </c>
      <c r="J645" s="4">
        <f t="shared" si="68"/>
        <v>0.90990429251368865</v>
      </c>
      <c r="K645" s="4">
        <f t="shared" si="68"/>
        <v>0.86686916060493124</v>
      </c>
      <c r="L645" s="4">
        <f t="shared" si="68"/>
        <v>0.99956406679058096</v>
      </c>
      <c r="M645" s="4">
        <f t="shared" si="68"/>
        <v>0.3984564962074913</v>
      </c>
      <c r="N645" s="4">
        <f t="shared" si="68"/>
        <v>0.97013098378559592</v>
      </c>
      <c r="O645" s="4">
        <f t="shared" si="68"/>
        <v>0.99787672760432955</v>
      </c>
      <c r="P645" s="4">
        <f t="shared" si="68"/>
        <v>0.89531270683659714</v>
      </c>
      <c r="Q645" s="4">
        <f t="shared" si="68"/>
        <v>0.98670598356666184</v>
      </c>
      <c r="R645" s="4">
        <f t="shared" si="68"/>
        <v>0.91400047909011473</v>
      </c>
      <c r="S645" s="4">
        <f t="shared" si="68"/>
        <v>0.98654110004930773</v>
      </c>
    </row>
    <row r="646" spans="1:19" x14ac:dyDescent="0.2">
      <c r="A646">
        <v>638</v>
      </c>
      <c r="B646">
        <f t="shared" si="66"/>
        <v>2.3699999999999526</v>
      </c>
      <c r="C646">
        <f t="shared" si="63"/>
        <v>186.95999999999961</v>
      </c>
      <c r="D646" s="8">
        <f>EXP(SUMPRODUCT(LN($F646:$S646),AlturaTRI!$C$24:$P$24)+SUMPRODUCT(LN(1-$F646:$S646),1-AlturaTRI!$C$24:$P$24))</f>
        <v>4.5637946279379239E-17</v>
      </c>
      <c r="E646">
        <f t="shared" si="64"/>
        <v>1.1044491451588352E-2</v>
      </c>
      <c r="F646" s="4">
        <f t="shared" si="69"/>
        <v>0.58638504783445067</v>
      </c>
      <c r="G646" s="4">
        <f t="shared" si="68"/>
        <v>0.77002952725771423</v>
      </c>
      <c r="H646" s="4">
        <f t="shared" si="68"/>
        <v>0.80978591739272154</v>
      </c>
      <c r="I646" s="4">
        <f t="shared" si="68"/>
        <v>0.715891069846463</v>
      </c>
      <c r="J646" s="4">
        <f t="shared" si="68"/>
        <v>0.91148192528859051</v>
      </c>
      <c r="K646" s="4">
        <f t="shared" si="68"/>
        <v>0.86874018911133333</v>
      </c>
      <c r="L646" s="4">
        <f t="shared" si="68"/>
        <v>0.99957740474124734</v>
      </c>
      <c r="M646" s="4">
        <f t="shared" si="68"/>
        <v>0.4009169746729806</v>
      </c>
      <c r="N646" s="4">
        <f t="shared" si="68"/>
        <v>0.97044567992160335</v>
      </c>
      <c r="O646" s="4">
        <f t="shared" si="68"/>
        <v>0.99793233983998286</v>
      </c>
      <c r="P646" s="4">
        <f t="shared" si="68"/>
        <v>0.89635156837322538</v>
      </c>
      <c r="Q646" s="4">
        <f t="shared" si="68"/>
        <v>0.9869732263839377</v>
      </c>
      <c r="R646" s="4">
        <f t="shared" si="68"/>
        <v>0.91524206175708045</v>
      </c>
      <c r="S646" s="4">
        <f t="shared" si="68"/>
        <v>0.98685609264156127</v>
      </c>
    </row>
    <row r="647" spans="1:19" x14ac:dyDescent="0.2">
      <c r="A647">
        <v>639</v>
      </c>
      <c r="B647">
        <f t="shared" si="66"/>
        <v>2.3799999999999524</v>
      </c>
      <c r="C647">
        <f t="shared" si="63"/>
        <v>187.03999999999962</v>
      </c>
      <c r="D647" s="8">
        <f>EXP(SUMPRODUCT(LN($F647:$S647),AlturaTRI!$C$24:$P$24)+SUMPRODUCT(LN(1-$F647:$S647),1-AlturaTRI!$C$24:$P$24))</f>
        <v>3.7721713585305477E-17</v>
      </c>
      <c r="E647">
        <f t="shared" si="64"/>
        <v>1.078527515750672E-2</v>
      </c>
      <c r="F647" s="4">
        <f t="shared" si="69"/>
        <v>0.58752165032611459</v>
      </c>
      <c r="G647" s="4">
        <f t="shared" si="68"/>
        <v>0.77197953200616454</v>
      </c>
      <c r="H647" s="4">
        <f t="shared" si="68"/>
        <v>0.81187389617040573</v>
      </c>
      <c r="I647" s="4">
        <f t="shared" si="68"/>
        <v>0.71768933823126202</v>
      </c>
      <c r="J647" s="4">
        <f t="shared" si="68"/>
        <v>0.91303457304933666</v>
      </c>
      <c r="K647" s="4">
        <f t="shared" si="68"/>
        <v>0.87058884762301803</v>
      </c>
      <c r="L647" s="4">
        <f t="shared" si="68"/>
        <v>0.9995903347670011</v>
      </c>
      <c r="M647" s="4">
        <f t="shared" si="68"/>
        <v>0.40338245820055524</v>
      </c>
      <c r="N647" s="4">
        <f t="shared" si="68"/>
        <v>0.97075716040205429</v>
      </c>
      <c r="O647" s="4">
        <f t="shared" si="68"/>
        <v>0.99798649843251785</v>
      </c>
      <c r="P647" s="4">
        <f t="shared" si="68"/>
        <v>0.89738130240250902</v>
      </c>
      <c r="Q647" s="4">
        <f t="shared" si="68"/>
        <v>0.98723516645520992</v>
      </c>
      <c r="R647" s="4">
        <f t="shared" si="68"/>
        <v>0.91646735777852173</v>
      </c>
      <c r="S647" s="4">
        <f t="shared" si="68"/>
        <v>0.98716380905618262</v>
      </c>
    </row>
    <row r="648" spans="1:19" x14ac:dyDescent="0.2">
      <c r="A648">
        <v>640</v>
      </c>
      <c r="B648">
        <f t="shared" si="66"/>
        <v>2.3899999999999522</v>
      </c>
      <c r="C648">
        <f t="shared" si="63"/>
        <v>187.11999999999961</v>
      </c>
      <c r="D648" s="8">
        <f>EXP(SUMPRODUCT(LN($F648:$S648),AlturaTRI!$C$24:$P$24)+SUMPRODUCT(LN(1-$F648:$S648),1-AlturaTRI!$C$24:$P$24))</f>
        <v>3.1172225338700865E-17</v>
      </c>
      <c r="E648">
        <f t="shared" si="64"/>
        <v>1.053108955704553E-2</v>
      </c>
      <c r="F648" s="4">
        <f t="shared" si="69"/>
        <v>0.58865732046285124</v>
      </c>
      <c r="G648" s="4">
        <f t="shared" si="68"/>
        <v>0.77391785659511469</v>
      </c>
      <c r="H648" s="4">
        <f t="shared" si="68"/>
        <v>0.813944221237481</v>
      </c>
      <c r="I648" s="4">
        <f t="shared" si="68"/>
        <v>0.71948068452292713</v>
      </c>
      <c r="J648" s="4">
        <f t="shared" si="68"/>
        <v>0.91456253943866272</v>
      </c>
      <c r="K648" s="4">
        <f t="shared" si="68"/>
        <v>0.87241529345124302</v>
      </c>
      <c r="L648" s="4">
        <f t="shared" si="68"/>
        <v>0.9996028693336485</v>
      </c>
      <c r="M648" s="4">
        <f t="shared" si="68"/>
        <v>0.40585283205332895</v>
      </c>
      <c r="N648" s="4">
        <f t="shared" si="68"/>
        <v>0.97106545598889638</v>
      </c>
      <c r="O648" s="4">
        <f t="shared" si="68"/>
        <v>0.9980392412266158</v>
      </c>
      <c r="P648" s="4">
        <f t="shared" si="68"/>
        <v>0.89840196571766096</v>
      </c>
      <c r="Q648" s="4">
        <f t="shared" si="68"/>
        <v>0.98749190623185934</v>
      </c>
      <c r="R648" s="4">
        <f t="shared" si="68"/>
        <v>0.91767653368071433</v>
      </c>
      <c r="S648" s="4">
        <f t="shared" si="68"/>
        <v>0.98746441292864173</v>
      </c>
    </row>
    <row r="649" spans="1:19" x14ac:dyDescent="0.2">
      <c r="A649">
        <v>641</v>
      </c>
      <c r="B649">
        <f t="shared" si="66"/>
        <v>2.3999999999999519</v>
      </c>
      <c r="C649">
        <f t="shared" si="63"/>
        <v>187.19999999999962</v>
      </c>
      <c r="D649" s="8">
        <f>EXP(SUMPRODUCT(LN($F649:$S649),AlturaTRI!$C$24:$P$24)+SUMPRODUCT(LN(1-$F649:$S649),1-AlturaTRI!$C$24:$P$24))</f>
        <v>2.5754677453933085E-17</v>
      </c>
      <c r="E649">
        <f t="shared" si="64"/>
        <v>1.028186632318835E-2</v>
      </c>
      <c r="F649" s="4">
        <f t="shared" si="69"/>
        <v>0.58979204692629494</v>
      </c>
      <c r="G649" s="4">
        <f t="shared" si="68"/>
        <v>0.77584448849333865</v>
      </c>
      <c r="H649" s="4">
        <f t="shared" si="68"/>
        <v>0.81599692614878838</v>
      </c>
      <c r="I649" s="4">
        <f t="shared" si="68"/>
        <v>0.72126507873481904</v>
      </c>
      <c r="J649" s="4">
        <f t="shared" si="68"/>
        <v>0.91606612766208884</v>
      </c>
      <c r="K649" s="4">
        <f t="shared" si="68"/>
        <v>0.87421968598729094</v>
      </c>
      <c r="L649" s="4">
        <f t="shared" si="68"/>
        <v>0.99961502052665963</v>
      </c>
      <c r="M649" s="4">
        <f t="shared" si="68"/>
        <v>0.40832798052355174</v>
      </c>
      <c r="N649" s="4">
        <f t="shared" si="68"/>
        <v>0.97137059719384844</v>
      </c>
      <c r="O649" s="4">
        <f t="shared" si="68"/>
        <v>0.99809060508955272</v>
      </c>
      <c r="P649" s="4">
        <f t="shared" si="68"/>
        <v>0.89941361523003382</v>
      </c>
      <c r="Q649" s="4">
        <f t="shared" ref="G649:S669" si="70">1/(1+EXP(-Q$2*($B649-Q$3)))</f>
        <v>0.98774354629617722</v>
      </c>
      <c r="R649" s="4">
        <f t="shared" si="70"/>
        <v>0.91886975565870721</v>
      </c>
      <c r="S649" s="4">
        <f t="shared" si="70"/>
        <v>0.98775806442012537</v>
      </c>
    </row>
    <row r="650" spans="1:19" x14ac:dyDescent="0.2">
      <c r="A650">
        <v>642</v>
      </c>
      <c r="B650">
        <f t="shared" si="66"/>
        <v>2.4099999999999517</v>
      </c>
      <c r="C650">
        <f t="shared" ref="C650:C713" si="71">B650*$B$3+$B$2</f>
        <v>187.2799999999996</v>
      </c>
      <c r="D650" s="8">
        <f>EXP(SUMPRODUCT(LN($F650:$S650),AlturaTRI!$C$24:$P$24)+SUMPRODUCT(LN(1-$F650:$S650),1-AlturaTRI!$C$24:$P$24))</f>
        <v>2.1274392675662606E-17</v>
      </c>
      <c r="E650">
        <f t="shared" ref="E650:E713" si="72">1/SQRT(2*PI())*EXP(-(B650^2)/2)/0.4*$B$6</f>
        <v>1.0037537271559184E-2</v>
      </c>
      <c r="F650" s="4">
        <f t="shared" si="69"/>
        <v>0.59092581843760617</v>
      </c>
      <c r="G650" s="4">
        <f t="shared" si="70"/>
        <v>0.77775941673802451</v>
      </c>
      <c r="H650" s="4">
        <f t="shared" si="70"/>
        <v>0.81803204712769828</v>
      </c>
      <c r="I650" s="4">
        <f t="shared" si="70"/>
        <v>0.72304249165600232</v>
      </c>
      <c r="J650" s="4">
        <f t="shared" si="70"/>
        <v>0.9175456403540907</v>
      </c>
      <c r="K650" s="4">
        <f t="shared" si="70"/>
        <v>0.87600218659201778</v>
      </c>
      <c r="L650" s="4">
        <f t="shared" si="70"/>
        <v>0.99962680006273574</v>
      </c>
      <c r="M650" s="4">
        <f t="shared" si="70"/>
        <v>0.41080778695274112</v>
      </c>
      <c r="N650" s="4">
        <f t="shared" si="70"/>
        <v>0.97167261427948848</v>
      </c>
      <c r="O650" s="4">
        <f t="shared" si="70"/>
        <v>0.99814062593603758</v>
      </c>
      <c r="P650" s="4">
        <f t="shared" si="70"/>
        <v>0.90041630795748984</v>
      </c>
      <c r="Q650" s="4">
        <f t="shared" si="70"/>
        <v>0.98799018539103023</v>
      </c>
      <c r="R650" s="4">
        <f t="shared" si="70"/>
        <v>0.92004718953092179</v>
      </c>
      <c r="S650" s="4">
        <f t="shared" si="70"/>
        <v>0.98804492028168633</v>
      </c>
    </row>
    <row r="651" spans="1:19" x14ac:dyDescent="0.2">
      <c r="A651">
        <v>643</v>
      </c>
      <c r="B651">
        <f t="shared" ref="B651:B714" si="73">B650+0.01</f>
        <v>2.4199999999999515</v>
      </c>
      <c r="C651">
        <f t="shared" si="71"/>
        <v>187.35999999999962</v>
      </c>
      <c r="D651" s="8">
        <f>EXP(SUMPRODUCT(LN($F651:$S651),AlturaTRI!$C$24:$P$24)+SUMPRODUCT(LN(1-$F651:$S651),1-AlturaTRI!$C$24:$P$24))</f>
        <v>1.7570001547865648E-17</v>
      </c>
      <c r="E651">
        <f t="shared" si="72"/>
        <v>9.7980343839946422E-3</v>
      </c>
      <c r="F651" s="4">
        <f t="shared" si="69"/>
        <v>0.59205862375789198</v>
      </c>
      <c r="G651" s="4">
        <f t="shared" si="70"/>
        <v>0.77966263191810059</v>
      </c>
      <c r="H651" s="4">
        <f t="shared" si="70"/>
        <v>0.82004962301006845</v>
      </c>
      <c r="I651" s="4">
        <f t="shared" si="70"/>
        <v>0.72481289484933553</v>
      </c>
      <c r="J651" s="4">
        <f t="shared" si="70"/>
        <v>0.91900137944941362</v>
      </c>
      <c r="K651" s="4">
        <f t="shared" si="70"/>
        <v>0.87776295848730113</v>
      </c>
      <c r="L651" s="4">
        <f t="shared" si="70"/>
        <v>0.99963821930102814</v>
      </c>
      <c r="M651" s="4">
        <f t="shared" si="70"/>
        <v>0.41329213375220891</v>
      </c>
      <c r="N651" s="4">
        <f t="shared" si="70"/>
        <v>0.97197153726036045</v>
      </c>
      <c r="O651" s="4">
        <f t="shared" si="70"/>
        <v>0.99818933875243698</v>
      </c>
      <c r="P651" s="4">
        <f t="shared" si="70"/>
        <v>0.90141010101297581</v>
      </c>
      <c r="Q651" s="4">
        <f t="shared" si="70"/>
        <v>0.98823192044923813</v>
      </c>
      <c r="R651" s="4">
        <f t="shared" si="70"/>
        <v>0.92120900069525535</v>
      </c>
      <c r="S651" s="4">
        <f t="shared" si="70"/>
        <v>0.98832513391767274</v>
      </c>
    </row>
    <row r="652" spans="1:19" x14ac:dyDescent="0.2">
      <c r="A652">
        <v>644</v>
      </c>
      <c r="B652">
        <f t="shared" si="73"/>
        <v>2.4299999999999513</v>
      </c>
      <c r="C652">
        <f t="shared" si="71"/>
        <v>187.4399999999996</v>
      </c>
      <c r="D652" s="8">
        <f>EXP(SUMPRODUCT(LN($F652:$S652),AlturaTRI!$C$24:$P$24)+SUMPRODUCT(LN(1-$F652:$S652),1-AlturaTRI!$C$24:$P$24))</f>
        <v>1.4507775247084687E-17</v>
      </c>
      <c r="E652">
        <f t="shared" si="72"/>
        <v>9.5632898314750373E-3</v>
      </c>
      <c r="F652" s="4">
        <f t="shared" si="69"/>
        <v>0.59319045168862461</v>
      </c>
      <c r="G652" s="4">
        <f t="shared" si="70"/>
        <v>0.78155412615730857</v>
      </c>
      <c r="H652" s="4">
        <f t="shared" si="70"/>
        <v>0.82204969518813686</v>
      </c>
      <c r="I652" s="4">
        <f t="shared" si="70"/>
        <v>0.72657626064940994</v>
      </c>
      <c r="J652" s="4">
        <f t="shared" si="70"/>
        <v>0.92043364605944855</v>
      </c>
      <c r="K652" s="4">
        <f t="shared" si="70"/>
        <v>0.87950216664941561</v>
      </c>
      <c r="L652" s="4">
        <f t="shared" si="70"/>
        <v>0.99964928925401608</v>
      </c>
      <c r="M652" s="4">
        <f t="shared" si="70"/>
        <v>0.41578090242397436</v>
      </c>
      <c r="N652" s="4">
        <f t="shared" si="70"/>
        <v>0.97226739590409439</v>
      </c>
      <c r="O652" s="4">
        <f t="shared" si="70"/>
        <v>0.99823677762040675</v>
      </c>
      <c r="P652" s="4">
        <f t="shared" si="70"/>
        <v>0.90239505159330191</v>
      </c>
      <c r="Q652" s="4">
        <f t="shared" si="70"/>
        <v>0.9884688466226581</v>
      </c>
      <c r="R652" s="4">
        <f t="shared" si="70"/>
        <v>0.92235535408667291</v>
      </c>
      <c r="S652" s="4">
        <f t="shared" si="70"/>
        <v>0.98859885544841775</v>
      </c>
    </row>
    <row r="653" spans="1:19" x14ac:dyDescent="0.2">
      <c r="A653">
        <v>645</v>
      </c>
      <c r="B653">
        <f t="shared" si="73"/>
        <v>2.4399999999999511</v>
      </c>
      <c r="C653">
        <f t="shared" si="71"/>
        <v>187.51999999999961</v>
      </c>
      <c r="D653" s="8">
        <f>EXP(SUMPRODUCT(LN($F653:$S653),AlturaTRI!$C$24:$P$24)+SUMPRODUCT(LN(1-$F653:$S653),1-AlturaTRI!$C$24:$P$24))</f>
        <v>1.1976916956142573E-17</v>
      </c>
      <c r="E653">
        <f t="shared" si="72"/>
        <v>9.3332359964160613E-3</v>
      </c>
      <c r="F653" s="4">
        <f t="shared" si="69"/>
        <v>0.59432129107205522</v>
      </c>
      <c r="G653" s="4">
        <f t="shared" si="70"/>
        <v>0.78343389309703382</v>
      </c>
      <c r="H653" s="4">
        <f t="shared" si="70"/>
        <v>0.82403230755438717</v>
      </c>
      <c r="I653" s="4">
        <f t="shared" si="70"/>
        <v>0.72833256216034203</v>
      </c>
      <c r="J653" s="4">
        <f t="shared" si="70"/>
        <v>0.92184274035358527</v>
      </c>
      <c r="K653" s="4">
        <f t="shared" si="70"/>
        <v>0.88121997770436078</v>
      </c>
      <c r="L653" s="4">
        <f t="shared" si="70"/>
        <v>0.99966002059805636</v>
      </c>
      <c r="M653" s="4">
        <f t="shared" si="70"/>
        <v>0.41827397358205781</v>
      </c>
      <c r="N653" s="4">
        <f t="shared" si="70"/>
        <v>0.97256021973254825</v>
      </c>
      <c r="O653" s="4">
        <f t="shared" si="70"/>
        <v>0.99828297573993863</v>
      </c>
      <c r="P653" s="4">
        <f t="shared" si="70"/>
        <v>0.90337121696812339</v>
      </c>
      <c r="Q653" s="4">
        <f t="shared" si="70"/>
        <v>0.98870105731097402</v>
      </c>
      <c r="R653" s="4">
        <f t="shared" si="70"/>
        <v>0.92348641413626076</v>
      </c>
      <c r="S653" s="4">
        <f t="shared" si="70"/>
        <v>0.98886623177218091</v>
      </c>
    </row>
    <row r="654" spans="1:19" x14ac:dyDescent="0.2">
      <c r="A654">
        <v>646</v>
      </c>
      <c r="B654">
        <f t="shared" si="73"/>
        <v>2.4499999999999509</v>
      </c>
      <c r="C654">
        <f t="shared" si="71"/>
        <v>187.5999999999996</v>
      </c>
      <c r="D654" s="8">
        <f>EXP(SUMPRODUCT(LN($F654:$S654),AlturaTRI!$C$24:$P$24)+SUMPRODUCT(LN(1-$F654:$S654),1-AlturaTRI!$C$24:$P$24))</f>
        <v>9.8856506777674615E-18</v>
      </c>
      <c r="E654">
        <f t="shared" si="72"/>
        <v>9.1078054943230392E-3</v>
      </c>
      <c r="F654" s="4">
        <f t="shared" si="69"/>
        <v>0.59545113079162615</v>
      </c>
      <c r="G654" s="4">
        <f t="shared" si="70"/>
        <v>0.78530192787890873</v>
      </c>
      <c r="H654" s="4">
        <f t="shared" si="70"/>
        <v>0.82599750644542225</v>
      </c>
      <c r="I654" s="4">
        <f t="shared" si="70"/>
        <v>0.73008177325342005</v>
      </c>
      <c r="J654" s="4">
        <f t="shared" si="70"/>
        <v>0.92322896144545541</v>
      </c>
      <c r="K654" s="4">
        <f t="shared" si="70"/>
        <v>0.88291655982516115</v>
      </c>
      <c r="L654" s="4">
        <f t="shared" si="70"/>
        <v>0.99967042368361503</v>
      </c>
      <c r="M654" s="4">
        <f t="shared" si="70"/>
        <v>0.42077122697414571</v>
      </c>
      <c r="N654" s="4">
        <f t="shared" si="70"/>
        <v>0.97285003802296222</v>
      </c>
      <c r="O654" s="4">
        <f t="shared" si="70"/>
        <v>0.99832796545183999</v>
      </c>
      <c r="P654" s="4">
        <f t="shared" si="70"/>
        <v>0.90433865446912454</v>
      </c>
      <c r="Q654" s="4">
        <f t="shared" si="70"/>
        <v>0.98892864419018023</v>
      </c>
      <c r="R654" s="4">
        <f t="shared" si="70"/>
        <v>0.92460234473172009</v>
      </c>
      <c r="S654" s="4">
        <f t="shared" si="70"/>
        <v>0.98912740662631904</v>
      </c>
    </row>
    <row r="655" spans="1:19" x14ac:dyDescent="0.2">
      <c r="A655">
        <v>647</v>
      </c>
      <c r="B655">
        <f t="shared" si="73"/>
        <v>2.4599999999999507</v>
      </c>
      <c r="C655">
        <f t="shared" si="71"/>
        <v>187.67999999999961</v>
      </c>
      <c r="D655" s="8">
        <f>EXP(SUMPRODUCT(LN($F655:$S655),AlturaTRI!$C$24:$P$24)+SUMPRODUCT(LN(1-$F655:$S655),1-AlturaTRI!$C$24:$P$24))</f>
        <v>8.1579732797407406E-18</v>
      </c>
      <c r="E655">
        <f t="shared" si="72"/>
        <v>8.8869311948102138E-3</v>
      </c>
      <c r="F655" s="4">
        <f t="shared" si="69"/>
        <v>0.59657995977237621</v>
      </c>
      <c r="G655" s="4">
        <f t="shared" si="70"/>
        <v>0.78715822712719519</v>
      </c>
      <c r="H655" s="4">
        <f t="shared" si="70"/>
        <v>0.82794534058588154</v>
      </c>
      <c r="I655" s="4">
        <f t="shared" si="70"/>
        <v>0.73182386856460702</v>
      </c>
      <c r="J655" s="4">
        <f t="shared" si="70"/>
        <v>0.92459260728397563</v>
      </c>
      <c r="K655" s="4">
        <f t="shared" si="70"/>
        <v>0.88459208263115741</v>
      </c>
      <c r="L655" s="4">
        <f t="shared" si="70"/>
        <v>0.99968050854518686</v>
      </c>
      <c r="M655" s="4">
        <f t="shared" si="70"/>
        <v>0.42327254150362176</v>
      </c>
      <c r="N655" s="4">
        <f t="shared" si="70"/>
        <v>0.97313687980912933</v>
      </c>
      <c r="O655" s="4">
        <f t="shared" si="70"/>
        <v>0.9983717782596554</v>
      </c>
      <c r="P655" s="4">
        <f t="shared" si="70"/>
        <v>0.90529742147940406</v>
      </c>
      <c r="Q655" s="4">
        <f t="shared" si="70"/>
        <v>0.98915169724076013</v>
      </c>
      <c r="R655" s="4">
        <f t="shared" si="70"/>
        <v>0.92570330917928001</v>
      </c>
      <c r="S655" s="4">
        <f t="shared" si="70"/>
        <v>0.98938252064768462</v>
      </c>
    </row>
    <row r="656" spans="1:19" x14ac:dyDescent="0.2">
      <c r="A656">
        <v>648</v>
      </c>
      <c r="B656">
        <f t="shared" si="73"/>
        <v>2.4699999999999505</v>
      </c>
      <c r="C656">
        <f t="shared" si="71"/>
        <v>187.75999999999959</v>
      </c>
      <c r="D656" s="8">
        <f>EXP(SUMPRODUCT(LN($F656:$S656),AlturaTRI!$C$24:$P$24)+SUMPRODUCT(LN(1-$F656:$S656),1-AlturaTRI!$C$24:$P$24))</f>
        <v>6.7309579986360745E-18</v>
      </c>
      <c r="E656">
        <f t="shared" si="72"/>
        <v>8.6705462419878962E-3</v>
      </c>
      <c r="F656" s="4">
        <f t="shared" si="69"/>
        <v>0.59770776698134631</v>
      </c>
      <c r="G656" s="4">
        <f t="shared" si="70"/>
        <v>0.78900278893096221</v>
      </c>
      <c r="H656" s="4">
        <f t="shared" si="70"/>
        <v>0.82987586103243682</v>
      </c>
      <c r="I656" s="4">
        <f t="shared" si="70"/>
        <v>0.73355882349190371</v>
      </c>
      <c r="J656" s="4">
        <f t="shared" si="70"/>
        <v>0.92593397454910098</v>
      </c>
      <c r="K656" s="4">
        <f t="shared" si="70"/>
        <v>0.88624671708930403</v>
      </c>
      <c r="L656" s="4">
        <f t="shared" si="70"/>
        <v>0.99969028491091683</v>
      </c>
      <c r="M656" s="4">
        <f t="shared" si="70"/>
        <v>0.42577779525195397</v>
      </c>
      <c r="N656" s="4">
        <f t="shared" si="70"/>
        <v>0.97342077388258119</v>
      </c>
      <c r="O656" s="4">
        <f t="shared" si="70"/>
        <v>0.99841444485104758</v>
      </c>
      <c r="P656" s="4">
        <f t="shared" si="70"/>
        <v>0.90624757542306089</v>
      </c>
      <c r="Q656" s="4">
        <f t="shared" si="70"/>
        <v>0.98937030477555388</v>
      </c>
      <c r="R656" s="4">
        <f t="shared" si="70"/>
        <v>0.92678947016700319</v>
      </c>
      <c r="S656" s="4">
        <f t="shared" si="70"/>
        <v>0.98963171143223083</v>
      </c>
    </row>
    <row r="657" spans="1:19" x14ac:dyDescent="0.2">
      <c r="A657">
        <v>649</v>
      </c>
      <c r="B657">
        <f t="shared" si="73"/>
        <v>2.4799999999999502</v>
      </c>
      <c r="C657">
        <f t="shared" si="71"/>
        <v>187.83999999999961</v>
      </c>
      <c r="D657" s="8">
        <f>EXP(SUMPRODUCT(LN($F657:$S657),AlturaTRI!$C$24:$P$24)+SUMPRODUCT(LN(1-$F657:$S657),1-AlturaTRI!$C$24:$P$24))</f>
        <v>5.5525163418037399E-18</v>
      </c>
      <c r="E657">
        <f t="shared" si="72"/>
        <v>8.4585840742206417E-3</v>
      </c>
      <c r="F657" s="4">
        <f t="shared" si="69"/>
        <v>0.5988345414279781</v>
      </c>
      <c r="G657" s="4">
        <f t="shared" si="70"/>
        <v>0.79083561282606751</v>
      </c>
      <c r="H657" s="4">
        <f t="shared" si="70"/>
        <v>0.83178912111789916</v>
      </c>
      <c r="I657" s="4">
        <f t="shared" si="70"/>
        <v>0.73528661419257413</v>
      </c>
      <c r="J657" s="4">
        <f t="shared" si="70"/>
        <v>0.92725335855219204</v>
      </c>
      <c r="K657" s="4">
        <f t="shared" si="70"/>
        <v>0.88788063541748552</v>
      </c>
      <c r="L657" s="4">
        <f t="shared" si="70"/>
        <v>0.99969976221192913</v>
      </c>
      <c r="M657" s="4">
        <f t="shared" si="70"/>
        <v>0.42828686550142991</v>
      </c>
      <c r="N657" s="4">
        <f t="shared" si="70"/>
        <v>0.97370174879378801</v>
      </c>
      <c r="O657" s="4">
        <f t="shared" si="70"/>
        <v>0.9984559951186448</v>
      </c>
      <c r="P657" s="4">
        <f t="shared" si="70"/>
        <v>0.90718917375497854</v>
      </c>
      <c r="Q657" s="4">
        <f t="shared" si="70"/>
        <v>0.98958455346731289</v>
      </c>
      <c r="R657" s="4">
        <f t="shared" si="70"/>
        <v>0.92786098972946385</v>
      </c>
      <c r="S657" s="4">
        <f t="shared" si="70"/>
        <v>0.98987511359382541</v>
      </c>
    </row>
    <row r="658" spans="1:19" x14ac:dyDescent="0.2">
      <c r="A658">
        <v>650</v>
      </c>
      <c r="B658">
        <f t="shared" si="73"/>
        <v>2.48999999999995</v>
      </c>
      <c r="C658">
        <f t="shared" si="71"/>
        <v>187.91999999999959</v>
      </c>
      <c r="D658" s="8">
        <f>EXP(SUMPRODUCT(LN($F658:$S658),AlturaTRI!$C$24:$P$24)+SUMPRODUCT(LN(1-$F658:$S658),1-AlturaTRI!$C$24:$P$24))</f>
        <v>4.5795409288795234E-18</v>
      </c>
      <c r="E658">
        <f t="shared" si="72"/>
        <v>8.2509784432600215E-3</v>
      </c>
      <c r="F658" s="4">
        <f t="shared" si="69"/>
        <v>0.5999602721645112</v>
      </c>
      <c r="G658" s="4">
        <f t="shared" si="70"/>
        <v>0.79265669977695574</v>
      </c>
      <c r="H658" s="4">
        <f t="shared" si="70"/>
        <v>0.83368517639546891</v>
      </c>
      <c r="I658" s="4">
        <f t="shared" si="70"/>
        <v>0.73700721758023247</v>
      </c>
      <c r="J658" s="4">
        <f t="shared" si="70"/>
        <v>0.92855105314090569</v>
      </c>
      <c r="K658" s="4">
        <f t="shared" si="70"/>
        <v>0.88949401098986325</v>
      </c>
      <c r="L658" s="4">
        <f t="shared" si="70"/>
        <v>0.99970894959137291</v>
      </c>
      <c r="M658" s="4">
        <f t="shared" si="70"/>
        <v>0.43079962875823297</v>
      </c>
      <c r="N658" s="4">
        <f t="shared" si="70"/>
        <v>0.97397983285337053</v>
      </c>
      <c r="O658" s="4">
        <f t="shared" si="70"/>
        <v>0.99849645818037347</v>
      </c>
      <c r="P658" s="4">
        <f t="shared" si="70"/>
        <v>0.90812227395080902</v>
      </c>
      <c r="Q658" s="4">
        <f t="shared" si="70"/>
        <v>0.98979452837593618</v>
      </c>
      <c r="R658" s="4">
        <f t="shared" si="70"/>
        <v>0.92891802921377076</v>
      </c>
      <c r="S658" s="4">
        <f t="shared" si="70"/>
        <v>0.99011285882225475</v>
      </c>
    </row>
    <row r="659" spans="1:19" x14ac:dyDescent="0.2">
      <c r="A659">
        <v>651</v>
      </c>
      <c r="B659">
        <f t="shared" si="73"/>
        <v>2.4999999999999498</v>
      </c>
      <c r="C659">
        <f t="shared" si="71"/>
        <v>187.9999999999996</v>
      </c>
      <c r="D659" s="8">
        <f>EXP(SUMPRODUCT(LN($F659:$S659),AlturaTRI!$C$24:$P$24)+SUMPRODUCT(LN(1-$F659:$S659),1-AlturaTRI!$C$24:$P$24))</f>
        <v>3.7763648186194156E-18</v>
      </c>
      <c r="E659">
        <f t="shared" si="72"/>
        <v>8.0476634327558347E-3</v>
      </c>
      <c r="F659" s="4">
        <f t="shared" si="69"/>
        <v>0.60108494828637526</v>
      </c>
      <c r="G659" s="4">
        <f t="shared" si="70"/>
        <v>0.79446605215828425</v>
      </c>
      <c r="H659" s="4">
        <f t="shared" si="70"/>
        <v>0.83556408458316023</v>
      </c>
      <c r="I659" s="4">
        <f t="shared" si="70"/>
        <v>0.73872061132179945</v>
      </c>
      <c r="J659" s="4">
        <f t="shared" si="70"/>
        <v>0.92982735060850774</v>
      </c>
      <c r="K659" s="4">
        <f t="shared" si="70"/>
        <v>0.89108701824425729</v>
      </c>
      <c r="L659" s="4">
        <f t="shared" si="70"/>
        <v>0.99971785591319473</v>
      </c>
      <c r="M659" s="4">
        <f t="shared" si="70"/>
        <v>0.43331596077584889</v>
      </c>
      <c r="N659" s="4">
        <f t="shared" si="70"/>
        <v>0.97425505413332758</v>
      </c>
      <c r="O659" s="4">
        <f t="shared" si="70"/>
        <v>0.99853586239928083</v>
      </c>
      <c r="P659" s="4">
        <f t="shared" si="70"/>
        <v>0.90904693349715182</v>
      </c>
      <c r="Q659" s="4">
        <f t="shared" si="70"/>
        <v>0.99000031297538815</v>
      </c>
      <c r="R659" s="4">
        <f t="shared" si="70"/>
        <v>0.92996074924691552</v>
      </c>
      <c r="S659" s="4">
        <f t="shared" si="70"/>
        <v>0.99034507594042043</v>
      </c>
    </row>
    <row r="660" spans="1:19" x14ac:dyDescent="0.2">
      <c r="A660">
        <v>652</v>
      </c>
      <c r="B660">
        <f t="shared" si="73"/>
        <v>2.5099999999999496</v>
      </c>
      <c r="C660">
        <f t="shared" si="71"/>
        <v>188.07999999999959</v>
      </c>
      <c r="D660" s="8">
        <f>EXP(SUMPRODUCT(LN($F660:$S660),AlturaTRI!$C$24:$P$24)+SUMPRODUCT(LN(1-$F660:$S660),1-AlturaTRI!$C$24:$P$24))</f>
        <v>3.1134837031427306E-18</v>
      </c>
      <c r="E660">
        <f t="shared" si="72"/>
        <v>7.8485734761500441E-3</v>
      </c>
      <c r="F660" s="4">
        <f t="shared" si="69"/>
        <v>0.60220855893257996</v>
      </c>
      <c r="G660" s="4">
        <f t="shared" si="70"/>
        <v>0.79626367373638596</v>
      </c>
      <c r="H660" s="4">
        <f t="shared" si="70"/>
        <v>0.83742590550843277</v>
      </c>
      <c r="I660" s="4">
        <f t="shared" si="70"/>
        <v>0.74042677383432665</v>
      </c>
      <c r="J660" s="4">
        <f t="shared" si="70"/>
        <v>0.93108254160751514</v>
      </c>
      <c r="K660" s="4">
        <f t="shared" si="70"/>
        <v>0.89265983259157256</v>
      </c>
      <c r="L660" s="4">
        <f t="shared" si="70"/>
        <v>0.9997264897706456</v>
      </c>
      <c r="M660" s="4">
        <f t="shared" si="70"/>
        <v>0.43583573657879504</v>
      </c>
      <c r="N660" s="4">
        <f t="shared" si="70"/>
        <v>0.97452744046827278</v>
      </c>
      <c r="O660" s="4">
        <f t="shared" si="70"/>
        <v>0.99857423540286705</v>
      </c>
      <c r="P660" s="4">
        <f t="shared" si="70"/>
        <v>0.90996320988193069</v>
      </c>
      <c r="Q660" s="4">
        <f t="shared" si="70"/>
        <v>0.99020198918029567</v>
      </c>
      <c r="R660" s="4">
        <f t="shared" si="70"/>
        <v>0.93098930970441696</v>
      </c>
      <c r="S660" s="4">
        <f t="shared" si="70"/>
        <v>0.99057189096071951</v>
      </c>
    </row>
    <row r="661" spans="1:19" x14ac:dyDescent="0.2">
      <c r="A661">
        <v>653</v>
      </c>
      <c r="B661">
        <f t="shared" si="73"/>
        <v>2.5199999999999494</v>
      </c>
      <c r="C661">
        <f t="shared" si="71"/>
        <v>188.1599999999996</v>
      </c>
      <c r="D661" s="8">
        <f>EXP(SUMPRODUCT(LN($F661:$S661),AlturaTRI!$C$24:$P$24)+SUMPRODUCT(LN(1-$F661:$S661),1-AlturaTRI!$C$24:$P$24))</f>
        <v>2.5664963785706601E-18</v>
      </c>
      <c r="E661">
        <f t="shared" si="72"/>
        <v>7.6536433739579253E-3</v>
      </c>
      <c r="F661" s="4">
        <f t="shared" si="69"/>
        <v>0.60333109328609902</v>
      </c>
      <c r="G661" s="4">
        <f t="shared" si="70"/>
        <v>0.79804956965058227</v>
      </c>
      <c r="H661" s="4">
        <f t="shared" si="70"/>
        <v>0.83927070105305401</v>
      </c>
      <c r="I661" s="4">
        <f t="shared" si="70"/>
        <v>0.74212568428169123</v>
      </c>
      <c r="J661" s="4">
        <f t="shared" si="70"/>
        <v>0.93231691506756731</v>
      </c>
      <c r="K661" s="4">
        <f t="shared" si="70"/>
        <v>0.89421263032726928</v>
      </c>
      <c r="L661" s="4">
        <f t="shared" si="70"/>
        <v>0.99973485949452801</v>
      </c>
      <c r="M661" s="4">
        <f t="shared" si="70"/>
        <v>0.43835883048666291</v>
      </c>
      <c r="N661" s="4">
        <f t="shared" si="70"/>
        <v>0.9747970194566854</v>
      </c>
      <c r="O661" s="4">
        <f t="shared" si="70"/>
        <v>0.99861160410193284</v>
      </c>
      <c r="P661" s="4">
        <f t="shared" si="70"/>
        <v>0.9108711605849632</v>
      </c>
      <c r="Q661" s="4">
        <f t="shared" si="70"/>
        <v>0.99039963737221848</v>
      </c>
      <c r="R661" s="4">
        <f t="shared" si="70"/>
        <v>0.9320038696802404</v>
      </c>
      <c r="S661" s="4">
        <f t="shared" si="70"/>
        <v>0.99079342714060314</v>
      </c>
    </row>
    <row r="662" spans="1:19" x14ac:dyDescent="0.2">
      <c r="A662">
        <v>654</v>
      </c>
      <c r="B662">
        <f t="shared" si="73"/>
        <v>2.5299999999999492</v>
      </c>
      <c r="C662">
        <f t="shared" si="71"/>
        <v>188.23999999999958</v>
      </c>
      <c r="D662" s="8">
        <f>EXP(SUMPRODUCT(LN($F662:$S662),AlturaTRI!$C$24:$P$24)+SUMPRODUCT(LN(1-$F662:$S662),1-AlturaTRI!$C$24:$P$24))</f>
        <v>2.1152264182858122E-18</v>
      </c>
      <c r="E662">
        <f t="shared" si="72"/>
        <v>7.4628083104413389E-3</v>
      </c>
      <c r="F662" s="4">
        <f t="shared" si="69"/>
        <v>0.60445254057425257</v>
      </c>
      <c r="G662" s="4">
        <f t="shared" si="70"/>
        <v>0.79982374639435705</v>
      </c>
      <c r="H662" s="4">
        <f t="shared" si="70"/>
        <v>0.84109853509822741</v>
      </c>
      <c r="I662" s="4">
        <f t="shared" si="70"/>
        <v>0.74381732257116628</v>
      </c>
      <c r="J662" s="4">
        <f t="shared" si="70"/>
        <v>0.93353075811742747</v>
      </c>
      <c r="K662" s="4">
        <f t="shared" si="70"/>
        <v>0.89574558854487951</v>
      </c>
      <c r="L662" s="4">
        <f t="shared" si="70"/>
        <v>0.99974297316119554</v>
      </c>
      <c r="M662" s="4">
        <f t="shared" si="70"/>
        <v>0.44088511613846315</v>
      </c>
      <c r="N662" s="4">
        <f t="shared" si="70"/>
        <v>0.97506381846217238</v>
      </c>
      <c r="O662" s="4">
        <f t="shared" si="70"/>
        <v>0.99864799470895571</v>
      </c>
      <c r="P662" s="4">
        <f t="shared" si="70"/>
        <v>0.91177084306872469</v>
      </c>
      <c r="Q662" s="4">
        <f t="shared" si="70"/>
        <v>0.99059333642559877</v>
      </c>
      <c r="R662" s="4">
        <f t="shared" si="70"/>
        <v>0.93300458745796833</v>
      </c>
      <c r="S662" s="4">
        <f t="shared" si="70"/>
        <v>0.99100980503731451</v>
      </c>
    </row>
    <row r="663" spans="1:19" x14ac:dyDescent="0.2">
      <c r="A663">
        <v>655</v>
      </c>
      <c r="B663">
        <f t="shared" si="73"/>
        <v>2.539999999999949</v>
      </c>
      <c r="C663">
        <f t="shared" si="71"/>
        <v>188.3199999999996</v>
      </c>
      <c r="D663" s="8">
        <f>EXP(SUMPRODUCT(LN($F663:$S663),AlturaTRI!$C$24:$P$24)+SUMPRODUCT(LN(1-$F663:$S663),1-AlturaTRI!$C$24:$P$24))</f>
        <v>1.7429942336514525E-18</v>
      </c>
      <c r="E663">
        <f t="shared" si="72"/>
        <v>7.2760038696792354E-3</v>
      </c>
      <c r="F663" s="4">
        <f t="shared" si="69"/>
        <v>0.60557289006908466</v>
      </c>
      <c r="G663" s="4">
        <f t="shared" si="70"/>
        <v>0.801586211796399</v>
      </c>
      <c r="H663" s="4">
        <f t="shared" si="70"/>
        <v>0.84290947347000855</v>
      </c>
      <c r="I663" s="4">
        <f t="shared" si="70"/>
        <v>0.74550166934986672</v>
      </c>
      <c r="J663" s="4">
        <f t="shared" si="70"/>
        <v>0.93472435601101611</v>
      </c>
      <c r="K663" s="4">
        <f t="shared" si="70"/>
        <v>0.89725888505156748</v>
      </c>
      <c r="L663" s="4">
        <f t="shared" si="70"/>
        <v>0.99975083860030667</v>
      </c>
      <c r="M663" s="4">
        <f t="shared" si="70"/>
        <v>0.44341446651726646</v>
      </c>
      <c r="N663" s="4">
        <f t="shared" si="70"/>
        <v>0.97532786461473853</v>
      </c>
      <c r="O663" s="4">
        <f t="shared" si="70"/>
        <v>0.99868343275600724</v>
      </c>
      <c r="P663" s="4">
        <f t="shared" si="70"/>
        <v>0.91266231476930326</v>
      </c>
      <c r="Q663" s="4">
        <f t="shared" si="70"/>
        <v>0.99078316373338104</v>
      </c>
      <c r="R663" s="4">
        <f t="shared" si="70"/>
        <v>0.9339916204831914</v>
      </c>
      <c r="S663" s="4">
        <f t="shared" si="70"/>
        <v>0.99122114256179916</v>
      </c>
    </row>
    <row r="664" spans="1:19" x14ac:dyDescent="0.2">
      <c r="A664">
        <v>656</v>
      </c>
      <c r="B664">
        <f t="shared" si="73"/>
        <v>2.5499999999999488</v>
      </c>
      <c r="C664">
        <f t="shared" si="71"/>
        <v>188.39999999999958</v>
      </c>
      <c r="D664" s="8">
        <f>EXP(SUMPRODUCT(LN($F664:$S664),AlturaTRI!$C$24:$P$24)+SUMPRODUCT(LN(1-$F664:$S664),1-AlturaTRI!$C$24:$P$24))</f>
        <v>1.4360139157636736E-18</v>
      </c>
      <c r="E664">
        <f t="shared" si="72"/>
        <v>7.0931660510409012E-3</v>
      </c>
      <c r="F664" s="4">
        <f t="shared" si="69"/>
        <v>0.60669213108773712</v>
      </c>
      <c r="G664" s="4">
        <f t="shared" si="70"/>
        <v>0.80333697500152756</v>
      </c>
      <c r="H664" s="4">
        <f t="shared" si="70"/>
        <v>0.84470358388503752</v>
      </c>
      <c r="I664" s="4">
        <f t="shared" si="70"/>
        <v>0.74717870600107417</v>
      </c>
      <c r="J664" s="4">
        <f t="shared" si="70"/>
        <v>0.93589799205737567</v>
      </c>
      <c r="K664" s="4">
        <f t="shared" si="70"/>
        <v>0.8987526982857329</v>
      </c>
      <c r="L664" s="4">
        <f t="shared" si="70"/>
        <v>0.99975846340234586</v>
      </c>
      <c r="M664" s="4">
        <f t="shared" si="70"/>
        <v>0.44594675397512629</v>
      </c>
      <c r="N664" s="4">
        <f t="shared" si="70"/>
        <v>0.97558918481207002</v>
      </c>
      <c r="O664" s="4">
        <f t="shared" si="70"/>
        <v>0.99871794311222106</v>
      </c>
      <c r="P664" s="4">
        <f t="shared" si="70"/>
        <v>0.91354563308754422</v>
      </c>
      <c r="Q664" s="4">
        <f t="shared" si="70"/>
        <v>0.99096919523230687</v>
      </c>
      <c r="R664" s="4">
        <f t="shared" si="70"/>
        <v>0.93496512533710441</v>
      </c>
      <c r="S664" s="4">
        <f t="shared" si="70"/>
        <v>0.99142755503179181</v>
      </c>
    </row>
    <row r="665" spans="1:19" x14ac:dyDescent="0.2">
      <c r="A665">
        <v>657</v>
      </c>
      <c r="B665">
        <f t="shared" si="73"/>
        <v>2.5599999999999485</v>
      </c>
      <c r="C665">
        <f t="shared" si="71"/>
        <v>188.47999999999959</v>
      </c>
      <c r="D665" s="8">
        <f>EXP(SUMPRODUCT(LN($F665:$S665),AlturaTRI!$C$24:$P$24)+SUMPRODUCT(LN(1-$F665:$S665),1-AlturaTRI!$C$24:$P$24))</f>
        <v>1.1828935859947492E-18</v>
      </c>
      <c r="E665">
        <f t="shared" si="72"/>
        <v>6.9142312840675931E-3</v>
      </c>
      <c r="F665" s="4">
        <f t="shared" si="69"/>
        <v>0.60781025299281954</v>
      </c>
      <c r="G665" s="4">
        <f t="shared" si="70"/>
        <v>0.80507604645150854</v>
      </c>
      <c r="H665" s="4">
        <f t="shared" si="70"/>
        <v>0.84648093589661255</v>
      </c>
      <c r="I665" s="4">
        <f t="shared" si="70"/>
        <v>0.74884841464044372</v>
      </c>
      <c r="J665" s="4">
        <f t="shared" si="70"/>
        <v>0.93705194755446974</v>
      </c>
      <c r="K665" s="4">
        <f t="shared" si="70"/>
        <v>0.90022720723664884</v>
      </c>
      <c r="L665" s="4">
        <f t="shared" si="70"/>
        <v>0.9997658549259153</v>
      </c>
      <c r="M665" s="4">
        <f t="shared" si="70"/>
        <v>0.44848185025827753</v>
      </c>
      <c r="N665" s="4">
        <f t="shared" si="70"/>
        <v>0.97584780572082608</v>
      </c>
      <c r="O665" s="4">
        <f t="shared" si="70"/>
        <v>0.99875155000082139</v>
      </c>
      <c r="P665" s="4">
        <f t="shared" si="70"/>
        <v>0.91442085538038587</v>
      </c>
      <c r="Q665" s="4">
        <f t="shared" si="70"/>
        <v>0.99115150542788111</v>
      </c>
      <c r="R665" s="4">
        <f t="shared" si="70"/>
        <v>0.93592525771127455</v>
      </c>
      <c r="S665" s="4">
        <f t="shared" si="70"/>
        <v>0.99162915522407646</v>
      </c>
    </row>
    <row r="666" spans="1:19" x14ac:dyDescent="0.2">
      <c r="A666">
        <v>658</v>
      </c>
      <c r="B666">
        <f t="shared" si="73"/>
        <v>2.5699999999999483</v>
      </c>
      <c r="C666">
        <f t="shared" si="71"/>
        <v>188.55999999999958</v>
      </c>
      <c r="D666" s="8">
        <f>EXP(SUMPRODUCT(LN($F666:$S666),AlturaTRI!$C$24:$P$24)+SUMPRODUCT(LN(1-$F666:$S666),1-AlturaTRI!$C$24:$P$24))</f>
        <v>9.7422158820080957E-19</v>
      </c>
      <c r="E666">
        <f t="shared" si="72"/>
        <v>6.7391364427686383E-3</v>
      </c>
      <c r="F666" s="4">
        <f t="shared" si="69"/>
        <v>0.60892724519277541</v>
      </c>
      <c r="G666" s="4">
        <f t="shared" si="70"/>
        <v>0.80680343786577369</v>
      </c>
      <c r="H666" s="4">
        <f t="shared" si="70"/>
        <v>0.84824160084112921</v>
      </c>
      <c r="I666" s="4">
        <f t="shared" si="70"/>
        <v>0.75051077811209466</v>
      </c>
      <c r="J666" s="4">
        <f t="shared" si="70"/>
        <v>0.93818650172671147</v>
      </c>
      <c r="K666" s="4">
        <f t="shared" si="70"/>
        <v>0.90168259136612827</v>
      </c>
      <c r="L666" s="4">
        <f t="shared" si="70"/>
        <v>0.99977302030480386</v>
      </c>
      <c r="M666" s="4">
        <f t="shared" si="70"/>
        <v>0.45101962653259731</v>
      </c>
      <c r="N666" s="4">
        <f t="shared" si="70"/>
        <v>0.9761037537779389</v>
      </c>
      <c r="O666" s="4">
        <f t="shared" si="70"/>
        <v>0.99878427701572492</v>
      </c>
      <c r="P666" s="4">
        <f t="shared" si="70"/>
        <v>0.91528803895237998</v>
      </c>
      <c r="Q666" s="4">
        <f t="shared" si="70"/>
        <v>0.99133016741901026</v>
      </c>
      <c r="R666" s="4">
        <f t="shared" si="70"/>
        <v>0.93687217238356069</v>
      </c>
      <c r="S666" s="4">
        <f t="shared" si="70"/>
        <v>0.99182605342592001</v>
      </c>
    </row>
    <row r="667" spans="1:19" x14ac:dyDescent="0.2">
      <c r="A667">
        <v>659</v>
      </c>
      <c r="B667">
        <f t="shared" si="73"/>
        <v>2.5799999999999481</v>
      </c>
      <c r="C667">
        <f t="shared" si="71"/>
        <v>188.63999999999959</v>
      </c>
      <c r="D667" s="8">
        <f>EXP(SUMPRODUCT(LN($F667:$S667),AlturaTRI!$C$24:$P$24)+SUMPRODUCT(LN(1-$F667:$S667),1-AlturaTRI!$C$24:$P$24))</f>
        <v>8.0222385347477094E-19</v>
      </c>
      <c r="E667">
        <f t="shared" si="72"/>
        <v>6.567818859338174E-3</v>
      </c>
      <c r="F667" s="4">
        <f t="shared" si="69"/>
        <v>0.61004309714224514</v>
      </c>
      <c r="G667" s="4">
        <f t="shared" si="70"/>
        <v>0.80851916222204923</v>
      </c>
      <c r="H667" s="4">
        <f t="shared" si="70"/>
        <v>0.84998565178490804</v>
      </c>
      <c r="I667" s="4">
        <f t="shared" si="70"/>
        <v>0.75216577998458778</v>
      </c>
      <c r="J667" s="4">
        <f t="shared" si="70"/>
        <v>0.93930193166612952</v>
      </c>
      <c r="K667" s="4">
        <f t="shared" si="70"/>
        <v>0.90311903053221143</v>
      </c>
      <c r="L667" s="4">
        <f t="shared" si="70"/>
        <v>0.99977996645484446</v>
      </c>
      <c r="M667" s="4">
        <f t="shared" si="70"/>
        <v>0.45355995340931993</v>
      </c>
      <c r="N667" s="4">
        <f t="shared" si="70"/>
        <v>0.97635705519192406</v>
      </c>
      <c r="O667" s="4">
        <f t="shared" si="70"/>
        <v>0.99881614713772449</v>
      </c>
      <c r="P667" s="4">
        <f t="shared" si="70"/>
        <v>0.91614724104739853</v>
      </c>
      <c r="Q667" s="4">
        <f t="shared" si="70"/>
        <v>0.99150525292231306</v>
      </c>
      <c r="R667" s="4">
        <f t="shared" si="70"/>
        <v>0.93780602319515982</v>
      </c>
      <c r="S667" s="4">
        <f t="shared" si="70"/>
        <v>0.99201835748568246</v>
      </c>
    </row>
    <row r="668" spans="1:19" x14ac:dyDescent="0.2">
      <c r="A668">
        <v>660</v>
      </c>
      <c r="B668">
        <f t="shared" si="73"/>
        <v>2.5899999999999479</v>
      </c>
      <c r="C668">
        <f t="shared" si="71"/>
        <v>188.71999999999957</v>
      </c>
      <c r="D668" s="8">
        <f>EXP(SUMPRODUCT(LN($F668:$S668),AlturaTRI!$C$24:$P$24)+SUMPRODUCT(LN(1-$F668:$S668),1-AlturaTRI!$C$24:$P$24))</f>
        <v>6.6048026079954593E-19</v>
      </c>
      <c r="E668">
        <f t="shared" si="72"/>
        <v>6.4002163372990613E-3</v>
      </c>
      <c r="F668" s="4">
        <f t="shared" si="69"/>
        <v>0.61115779834242323</v>
      </c>
      <c r="G668" s="4">
        <f t="shared" si="70"/>
        <v>0.81022323373690908</v>
      </c>
      <c r="H668" s="4">
        <f t="shared" si="70"/>
        <v>0.851713163471434</v>
      </c>
      <c r="I668" s="4">
        <f t="shared" si="70"/>
        <v>0.75381340454679191</v>
      </c>
      <c r="J668" s="4">
        <f t="shared" si="70"/>
        <v>0.94039851227706439</v>
      </c>
      <c r="K668" s="4">
        <f t="shared" si="70"/>
        <v>0.90453670491486016</v>
      </c>
      <c r="L668" s="4">
        <f t="shared" si="70"/>
        <v>0.99978670008055992</v>
      </c>
      <c r="M668" s="4">
        <f t="shared" si="70"/>
        <v>0.45610270097099403</v>
      </c>
      <c r="N668" s="4">
        <f t="shared" si="70"/>
        <v>0.97660773594419703</v>
      </c>
      <c r="O668" s="4">
        <f t="shared" si="70"/>
        <v>0.99884718275026574</v>
      </c>
      <c r="P668" s="4">
        <f t="shared" si="70"/>
        <v>0.9169985188405263</v>
      </c>
      <c r="Q668" s="4">
        <f t="shared" si="70"/>
        <v>0.99167683229610182</v>
      </c>
      <c r="R668" s="4">
        <f t="shared" si="70"/>
        <v>0.93872696302875258</v>
      </c>
      <c r="S668" s="4">
        <f t="shared" si="70"/>
        <v>0.99220617286260693</v>
      </c>
    </row>
    <row r="669" spans="1:19" x14ac:dyDescent="0.2">
      <c r="A669">
        <v>661</v>
      </c>
      <c r="B669">
        <f t="shared" si="73"/>
        <v>2.5999999999999477</v>
      </c>
      <c r="C669">
        <f t="shared" si="71"/>
        <v>188.79999999999959</v>
      </c>
      <c r="D669" s="8">
        <f>EXP(SUMPRODUCT(LN($F669:$S669),AlturaTRI!$C$24:$P$24)+SUMPRODUCT(LN(1-$F669:$S669),1-AlturaTRI!$C$24:$P$24))</f>
        <v>5.4368988842304028E-19</v>
      </c>
      <c r="E669">
        <f t="shared" si="72"/>
        <v>6.2362671640806685E-3</v>
      </c>
      <c r="F669" s="4">
        <f t="shared" si="69"/>
        <v>0.6122713383414139</v>
      </c>
      <c r="G669" s="4">
        <f t="shared" si="70"/>
        <v>0.81191566784625802</v>
      </c>
      <c r="H669" s="4">
        <f t="shared" si="70"/>
        <v>0.85342421226902665</v>
      </c>
      <c r="I669" s="4">
        <f t="shared" si="70"/>
        <v>0.75545363680364208</v>
      </c>
      <c r="J669" s="4">
        <f t="shared" si="70"/>
        <v>0.9414765162243045</v>
      </c>
      <c r="K669" s="4">
        <f t="shared" si="70"/>
        <v>0.90593579494365173</v>
      </c>
      <c r="L669" s="4">
        <f t="shared" ref="G669:S688" si="74">1/(1+EXP(-L$2*($B669-L$3)))</f>
        <v>0.99979322768160883</v>
      </c>
      <c r="M669" s="4">
        <f t="shared" si="74"/>
        <v>0.45864773879767129</v>
      </c>
      <c r="N669" s="4">
        <f t="shared" si="74"/>
        <v>0.97685582179039998</v>
      </c>
      <c r="O669" s="4">
        <f t="shared" si="74"/>
        <v>0.99887740565482486</v>
      </c>
      <c r="P669" s="4">
        <f t="shared" si="74"/>
        <v>0.91784192943013265</v>
      </c>
      <c r="Q669" s="4">
        <f t="shared" si="74"/>
        <v>0.99184497456403742</v>
      </c>
      <c r="R669" s="4">
        <f t="shared" si="74"/>
        <v>0.93963514378772683</v>
      </c>
      <c r="S669" s="4">
        <f t="shared" si="74"/>
        <v>0.99238960267578757</v>
      </c>
    </row>
    <row r="670" spans="1:19" x14ac:dyDescent="0.2">
      <c r="A670">
        <v>662</v>
      </c>
      <c r="B670">
        <f t="shared" si="73"/>
        <v>2.6099999999999475</v>
      </c>
      <c r="C670">
        <f t="shared" si="71"/>
        <v>188.87999999999957</v>
      </c>
      <c r="D670" s="8">
        <f>EXP(SUMPRODUCT(LN($F670:$S670),AlturaTRI!$C$24:$P$24)+SUMPRODUCT(LN(1-$F670:$S670),1-AlturaTRI!$C$24:$P$24))</f>
        <v>4.4747677205437173E-19</v>
      </c>
      <c r="E670">
        <f t="shared" si="72"/>
        <v>6.0759101230374807E-3</v>
      </c>
      <c r="F670" s="4">
        <f t="shared" si="69"/>
        <v>0.6133837067345812</v>
      </c>
      <c r="G670" s="4">
        <f t="shared" si="74"/>
        <v>0.81359648118575578</v>
      </c>
      <c r="H670" s="4">
        <f t="shared" si="74"/>
        <v>0.85511887611896442</v>
      </c>
      <c r="I670" s="4">
        <f t="shared" si="74"/>
        <v>0.75708646247179257</v>
      </c>
      <c r="J670" s="4">
        <f t="shared" si="74"/>
        <v>0.94253621388455744</v>
      </c>
      <c r="K670" s="4">
        <f t="shared" si="74"/>
        <v>0.90731648122745323</v>
      </c>
      <c r="L670" s="4">
        <f t="shared" si="74"/>
        <v>0.99979955555903421</v>
      </c>
      <c r="M670" s="4">
        <f t="shared" si="74"/>
        <v>0.46119493599331562</v>
      </c>
      <c r="N670" s="4">
        <f t="shared" si="74"/>
        <v>0.9771013382617324</v>
      </c>
      <c r="O670" s="4">
        <f t="shared" si="74"/>
        <v>0.998906837085899</v>
      </c>
      <c r="P670" s="4">
        <f t="shared" si="74"/>
        <v>0.91867752983012718</v>
      </c>
      <c r="Q670" s="4">
        <f t="shared" si="74"/>
        <v>0.9920097474384576</v>
      </c>
      <c r="R670" s="4">
        <f t="shared" si="74"/>
        <v>0.94053071637645302</v>
      </c>
      <c r="S670" s="4">
        <f t="shared" si="74"/>
        <v>0.99256874775232595</v>
      </c>
    </row>
    <row r="671" spans="1:19" x14ac:dyDescent="0.2">
      <c r="A671">
        <v>663</v>
      </c>
      <c r="B671">
        <f t="shared" si="73"/>
        <v>2.6199999999999473</v>
      </c>
      <c r="C671">
        <f t="shared" si="71"/>
        <v>188.95999999999958</v>
      </c>
      <c r="D671" s="8">
        <f>EXP(SUMPRODUCT(LN($F671:$S671),AlturaTRI!$C$24:$P$24)+SUMPRODUCT(LN(1-$F671:$S671),1-AlturaTRI!$C$24:$P$24))</f>
        <v>3.6822921576161071E-19</v>
      </c>
      <c r="E671">
        <f t="shared" si="72"/>
        <v>5.919084504915669E-3</v>
      </c>
      <c r="F671" s="4">
        <f t="shared" si="69"/>
        <v>0.61449489316489536</v>
      </c>
      <c r="G671" s="4">
        <f t="shared" si="74"/>
        <v>0.81526569157119244</v>
      </c>
      <c r="H671" s="4">
        <f t="shared" si="74"/>
        <v>0.85679723448408074</v>
      </c>
      <c r="I671" s="4">
        <f t="shared" si="74"/>
        <v>0.75871186797516621</v>
      </c>
      <c r="J671" s="4">
        <f t="shared" si="74"/>
        <v>0.94357787330116272</v>
      </c>
      <c r="K671" s="4">
        <f t="shared" si="74"/>
        <v>0.90867894448606568</v>
      </c>
      <c r="L671" s="4">
        <f t="shared" si="74"/>
        <v>0.99980568982132367</v>
      </c>
      <c r="M671" s="4">
        <f t="shared" si="74"/>
        <v>0.4637441612124224</v>
      </c>
      <c r="N671" s="4">
        <f t="shared" si="74"/>
        <v>0.97734431066629168</v>
      </c>
      <c r="O671" s="4">
        <f t="shared" si="74"/>
        <v>0.99893549772561718</v>
      </c>
      <c r="P671" s="4">
        <f t="shared" si="74"/>
        <v>0.91950537696239287</v>
      </c>
      <c r="Q671" s="4">
        <f t="shared" si="74"/>
        <v>0.99217121734337721</v>
      </c>
      <c r="R671" s="4">
        <f t="shared" si="74"/>
        <v>0.94141383068158568</v>
      </c>
      <c r="S671" s="4">
        <f t="shared" si="74"/>
        <v>0.9927437066746726</v>
      </c>
    </row>
    <row r="672" spans="1:19" x14ac:dyDescent="0.2">
      <c r="A672">
        <v>664</v>
      </c>
      <c r="B672">
        <f t="shared" si="73"/>
        <v>2.629999999999947</v>
      </c>
      <c r="C672">
        <f t="shared" si="71"/>
        <v>189.03999999999957</v>
      </c>
      <c r="D672" s="8">
        <f>EXP(SUMPRODUCT(LN($F672:$S672),AlturaTRI!$C$24:$P$24)+SUMPRODUCT(LN(1-$F672:$S672),1-AlturaTRI!$C$24:$P$24))</f>
        <v>3.0296688885861954E-19</v>
      </c>
      <c r="E672">
        <f t="shared" si="72"/>
        <v>5.7657301187749978E-3</v>
      </c>
      <c r="F672" s="4">
        <f t="shared" si="69"/>
        <v>0.61560488732327578</v>
      </c>
      <c r="G672" s="4">
        <f t="shared" si="74"/>
        <v>0.81692331797882356</v>
      </c>
      <c r="H672" s="4">
        <f t="shared" si="74"/>
        <v>0.85845936829784963</v>
      </c>
      <c r="I672" s="4">
        <f t="shared" si="74"/>
        <v>0.76032984044040397</v>
      </c>
      <c r="J672" s="4">
        <f t="shared" si="74"/>
        <v>0.94460176014194908</v>
      </c>
      <c r="K672" s="4">
        <f t="shared" si="74"/>
        <v>0.91002336548381879</v>
      </c>
      <c r="L672" s="4">
        <f t="shared" si="74"/>
        <v>0.99981163639028403</v>
      </c>
      <c r="M672" s="4">
        <f t="shared" si="74"/>
        <v>0.46629528268683512</v>
      </c>
      <c r="N672" s="4">
        <f t="shared" si="74"/>
        <v>0.97758476409041795</v>
      </c>
      <c r="O672" s="4">
        <f t="shared" si="74"/>
        <v>0.99896340771798342</v>
      </c>
      <c r="P672" s="4">
        <f t="shared" si="74"/>
        <v>0.92032552764939557</v>
      </c>
      <c r="Q672" s="4">
        <f t="shared" si="74"/>
        <v>0.9923294494371655</v>
      </c>
      <c r="R672" s="4">
        <f t="shared" si="74"/>
        <v>0.94228463555437036</v>
      </c>
      <c r="S672" s="4">
        <f t="shared" si="74"/>
        <v>0.99291457582716491</v>
      </c>
    </row>
    <row r="673" spans="1:19" x14ac:dyDescent="0.2">
      <c r="A673">
        <v>665</v>
      </c>
      <c r="B673">
        <f t="shared" si="73"/>
        <v>2.6399999999999468</v>
      </c>
      <c r="C673">
        <f t="shared" si="71"/>
        <v>189.11999999999958</v>
      </c>
      <c r="D673" s="8">
        <f>EXP(SUMPRODUCT(LN($F673:$S673),AlturaTRI!$C$24:$P$24)+SUMPRODUCT(LN(1-$F673:$S673),1-AlturaTRI!$C$24:$P$24))</f>
        <v>2.4923092788570505E-19</v>
      </c>
      <c r="E673">
        <f t="shared" si="72"/>
        <v>5.6157873023735738E-3</v>
      </c>
      <c r="F673" s="4">
        <f t="shared" si="69"/>
        <v>0.61671367894892937</v>
      </c>
      <c r="G673" s="4">
        <f t="shared" si="74"/>
        <v>0.81856938052567285</v>
      </c>
      <c r="H673" s="4">
        <f t="shared" si="74"/>
        <v>0.86010535991398063</v>
      </c>
      <c r="I673" s="4">
        <f t="shared" si="74"/>
        <v>0.76194036769221607</v>
      </c>
      <c r="J673" s="4">
        <f t="shared" si="74"/>
        <v>0.94560813766014096</v>
      </c>
      <c r="K673" s="4">
        <f t="shared" si="74"/>
        <v>0.9113499249650997</v>
      </c>
      <c r="L673" s="4">
        <f t="shared" si="74"/>
        <v>0.99981740100673733</v>
      </c>
      <c r="M673" s="4">
        <f t="shared" si="74"/>
        <v>0.46884816825274872</v>
      </c>
      <c r="N673" s="4">
        <f t="shared" si="74"/>
        <v>0.97782272340004528</v>
      </c>
      <c r="O673" s="4">
        <f t="shared" si="74"/>
        <v>0.9989905866827562</v>
      </c>
      <c r="P673" s="4">
        <f t="shared" si="74"/>
        <v>0.92113803860697141</v>
      </c>
      <c r="Q673" s="4">
        <f t="shared" si="74"/>
        <v>0.99248450763489782</v>
      </c>
      <c r="R673" s="4">
        <f t="shared" si="74"/>
        <v>0.94314327879392823</v>
      </c>
      <c r="S673" s="4">
        <f t="shared" si="74"/>
        <v>0.99308144944176102</v>
      </c>
    </row>
    <row r="674" spans="1:19" x14ac:dyDescent="0.2">
      <c r="A674">
        <v>666</v>
      </c>
      <c r="B674">
        <f t="shared" si="73"/>
        <v>2.6499999999999466</v>
      </c>
      <c r="C674">
        <f t="shared" si="71"/>
        <v>189.19999999999956</v>
      </c>
      <c r="D674" s="8">
        <f>EXP(SUMPRODUCT(LN($F674:$S674),AlturaTRI!$C$24:$P$24)+SUMPRODUCT(LN(1-$F674:$S674),1-AlturaTRI!$C$24:$P$24))</f>
        <v>2.0499308104893885E-19</v>
      </c>
      <c r="E674">
        <f t="shared" si="72"/>
        <v>5.4691969320231643E-3</v>
      </c>
      <c r="F674" s="4">
        <f t="shared" si="69"/>
        <v>0.61782125782968533</v>
      </c>
      <c r="G674" s="4">
        <f t="shared" si="74"/>
        <v>0.82020390044981417</v>
      </c>
      <c r="H674" s="4">
        <f t="shared" si="74"/>
        <v>0.86173529305653829</v>
      </c>
      <c r="I674" s="4">
        <f t="shared" si="74"/>
        <v>0.76354343824863824</v>
      </c>
      <c r="J674" s="4">
        <f t="shared" si="74"/>
        <v>0.94659726665821842</v>
      </c>
      <c r="K674" s="4">
        <f t="shared" si="74"/>
        <v>0.9126588035917953</v>
      </c>
      <c r="L674" s="4">
        <f t="shared" si="74"/>
        <v>0.99982298923604451</v>
      </c>
      <c r="M674" s="4">
        <f t="shared" si="74"/>
        <v>0.47140268537788821</v>
      </c>
      <c r="N674" s="4">
        <f t="shared" si="74"/>
        <v>0.9780582132420591</v>
      </c>
      <c r="O674" s="4">
        <f t="shared" si="74"/>
        <v>0.99901705372897953</v>
      </c>
      <c r="P674" s="4">
        <f t="shared" si="74"/>
        <v>0.92194296643728535</v>
      </c>
      <c r="Q674" s="4">
        <f t="shared" si="74"/>
        <v>0.99263645463038563</v>
      </c>
      <c r="R674" s="4">
        <f t="shared" si="74"/>
        <v>0.94398990713149533</v>
      </c>
      <c r="S674" s="4">
        <f t="shared" si="74"/>
        <v>0.9932444196429796</v>
      </c>
    </row>
    <row r="675" spans="1:19" x14ac:dyDescent="0.2">
      <c r="A675">
        <v>667</v>
      </c>
      <c r="B675">
        <f t="shared" si="73"/>
        <v>2.6599999999999464</v>
      </c>
      <c r="C675">
        <f t="shared" si="71"/>
        <v>189.27999999999957</v>
      </c>
      <c r="D675" s="8">
        <f>EXP(SUMPRODUCT(LN($F675:$S675),AlturaTRI!$C$24:$P$24)+SUMPRODUCT(LN(1-$F675:$S675),1-AlturaTRI!$C$24:$P$24))</f>
        <v>1.6858061149708578E-19</v>
      </c>
      <c r="E675">
        <f t="shared" si="72"/>
        <v>5.3259004319229936E-3</v>
      </c>
      <c r="F675" s="4">
        <f t="shared" si="69"/>
        <v>0.61892761380232542</v>
      </c>
      <c r="G675" s="4">
        <f t="shared" si="74"/>
        <v>0.82182690009063863</v>
      </c>
      <c r="H675" s="4">
        <f t="shared" si="74"/>
        <v>0.86334925277060104</v>
      </c>
      <c r="I675" s="4">
        <f t="shared" si="74"/>
        <v>0.76513904131619559</v>
      </c>
      <c r="J675" s="4">
        <f t="shared" si="74"/>
        <v>0.94756940545463908</v>
      </c>
      <c r="K675" s="4">
        <f t="shared" si="74"/>
        <v>0.91395018188263144</v>
      </c>
      <c r="L675" s="4">
        <f t="shared" si="74"/>
        <v>0.9998284064734605</v>
      </c>
      <c r="M675" s="4">
        <f t="shared" si="74"/>
        <v>0.47395870118884986</v>
      </c>
      <c r="N675" s="4">
        <f t="shared" si="74"/>
        <v>0.97829125804565709</v>
      </c>
      <c r="O675" s="4">
        <f t="shared" si="74"/>
        <v>0.99904282746816742</v>
      </c>
      <c r="P675" s="4">
        <f t="shared" si="74"/>
        <v>0.92274036762196265</v>
      </c>
      <c r="Q675" s="4">
        <f t="shared" si="74"/>
        <v>0.99278535191788597</v>
      </c>
      <c r="R675" s="4">
        <f t="shared" si="74"/>
        <v>0.94482466621559569</v>
      </c>
      <c r="S675" s="4">
        <f t="shared" si="74"/>
        <v>0.99340357649204991</v>
      </c>
    </row>
    <row r="676" spans="1:19" x14ac:dyDescent="0.2">
      <c r="A676">
        <v>668</v>
      </c>
      <c r="B676">
        <f t="shared" si="73"/>
        <v>2.6699999999999462</v>
      </c>
      <c r="C676">
        <f t="shared" si="71"/>
        <v>189.35999999999956</v>
      </c>
      <c r="D676" s="8">
        <f>EXP(SUMPRODUCT(LN($F676:$S676),AlturaTRI!$C$24:$P$24)+SUMPRODUCT(LN(1-$F676:$S676),1-AlturaTRI!$C$24:$P$24))</f>
        <v>1.3861423911134027E-19</v>
      </c>
      <c r="E676">
        <f t="shared" si="72"/>
        <v>5.1858397829799806E-3</v>
      </c>
      <c r="F676" s="4">
        <f t="shared" si="69"/>
        <v>0.62003273675291037</v>
      </c>
      <c r="G676" s="4">
        <f t="shared" si="74"/>
        <v>0.8234384028691174</v>
      </c>
      <c r="H676" s="4">
        <f t="shared" si="74"/>
        <v>0.86494732537347707</v>
      </c>
      <c r="I676" s="4">
        <f t="shared" si="74"/>
        <v>0.76672716678497488</v>
      </c>
      <c r="J676" s="4">
        <f t="shared" si="74"/>
        <v>0.94852480985332854</v>
      </c>
      <c r="K676" s="4">
        <f t="shared" si="74"/>
        <v>0.91522424015438353</v>
      </c>
      <c r="L676" s="4">
        <f t="shared" si="74"/>
        <v>0.99983365794932511</v>
      </c>
      <c r="M676" s="4">
        <f t="shared" si="74"/>
        <v>0.47651608249859417</v>
      </c>
      <c r="N676" s="4">
        <f t="shared" si="74"/>
        <v>0.97852188202371604</v>
      </c>
      <c r="O676" s="4">
        <f t="shared" si="74"/>
        <v>0.99906792602715566</v>
      </c>
      <c r="P676" s="4">
        <f t="shared" si="74"/>
        <v>0.92353029851539081</v>
      </c>
      <c r="Q676" s="4">
        <f t="shared" si="74"/>
        <v>0.99293125981348918</v>
      </c>
      <c r="R676" s="4">
        <f t="shared" si="74"/>
        <v>0.94564770059812009</v>
      </c>
      <c r="S676" s="4">
        <f t="shared" si="74"/>
        <v>0.99355900803027708</v>
      </c>
    </row>
    <row r="677" spans="1:19" x14ac:dyDescent="0.2">
      <c r="A677">
        <v>669</v>
      </c>
      <c r="B677">
        <f t="shared" si="73"/>
        <v>2.679999999999946</v>
      </c>
      <c r="C677">
        <f t="shared" si="71"/>
        <v>189.43999999999957</v>
      </c>
      <c r="D677" s="8">
        <f>EXP(SUMPRODUCT(LN($F677:$S677),AlturaTRI!$C$24:$P$24)+SUMPRODUCT(LN(1-$F677:$S677),1-AlturaTRI!$C$24:$P$24))</f>
        <v>1.139568676833164E-19</v>
      </c>
      <c r="E677">
        <f t="shared" si="72"/>
        <v>5.0489575311237021E-3</v>
      </c>
      <c r="F677" s="4">
        <f t="shared" si="69"/>
        <v>0.62113661661710273</v>
      </c>
      <c r="G677" s="4">
        <f t="shared" si="74"/>
        <v>0.82503843326806714</v>
      </c>
      <c r="H677" s="4">
        <f t="shared" si="74"/>
        <v>0.8665295984064878</v>
      </c>
      <c r="I677" s="4">
        <f t="shared" si="74"/>
        <v>0.76830780522361219</v>
      </c>
      <c r="J677" s="4">
        <f t="shared" si="74"/>
        <v>0.94946373311584908</v>
      </c>
      <c r="K677" s="4">
        <f t="shared" si="74"/>
        <v>0.9164811584649396</v>
      </c>
      <c r="L677" s="4">
        <f t="shared" si="74"/>
        <v>0.99983874873409873</v>
      </c>
      <c r="M677" s="4">
        <f t="shared" si="74"/>
        <v>0.47907469583407786</v>
      </c>
      <c r="N677" s="4">
        <f t="shared" si="74"/>
        <v>0.97875010917416327</v>
      </c>
      <c r="O677" s="4">
        <f t="shared" si="74"/>
        <v>0.99909236706062765</v>
      </c>
      <c r="P677" s="4">
        <f t="shared" si="74"/>
        <v>0.9243128153381881</v>
      </c>
      <c r="Q677" s="4">
        <f t="shared" si="74"/>
        <v>0.99307423747619294</v>
      </c>
      <c r="R677" s="4">
        <f t="shared" si="74"/>
        <v>0.94645915372128908</v>
      </c>
      <c r="S677" s="4">
        <f t="shared" si="74"/>
        <v>0.99371080032163328</v>
      </c>
    </row>
    <row r="678" spans="1:19" x14ac:dyDescent="0.2">
      <c r="A678">
        <v>670</v>
      </c>
      <c r="B678">
        <f t="shared" si="73"/>
        <v>2.6899999999999458</v>
      </c>
      <c r="C678">
        <f t="shared" si="71"/>
        <v>189.51999999999956</v>
      </c>
      <c r="D678" s="8">
        <f>EXP(SUMPRODUCT(LN($F678:$S678),AlturaTRI!$C$24:$P$24)+SUMPRODUCT(LN(1-$F678:$S678),1-AlturaTRI!$C$24:$P$24))</f>
        <v>9.3671231763654797E-20</v>
      </c>
      <c r="E678">
        <f t="shared" si="72"/>
        <v>4.9151967951242929E-3</v>
      </c>
      <c r="F678" s="4">
        <f t="shared" si="69"/>
        <v>0.62223924338048475</v>
      </c>
      <c r="G678" s="4">
        <f t="shared" si="74"/>
        <v>0.82662701681242723</v>
      </c>
      <c r="H678" s="4">
        <f t="shared" si="74"/>
        <v>0.86809616058733485</v>
      </c>
      <c r="I678" s="4">
        <f t="shared" si="74"/>
        <v>0.7698809478741927</v>
      </c>
      <c r="J678" s="4">
        <f t="shared" si="74"/>
        <v>0.95038642593615652</v>
      </c>
      <c r="K678" s="4">
        <f t="shared" si="74"/>
        <v>0.91772111655819111</v>
      </c>
      <c r="L678" s="4">
        <f t="shared" si="74"/>
        <v>0.99984368374324162</v>
      </c>
      <c r="M678" s="4">
        <f t="shared" si="74"/>
        <v>0.48163440746401259</v>
      </c>
      <c r="N678" s="4">
        <f t="shared" si="74"/>
        <v>0.97897596328134928</v>
      </c>
      <c r="O678" s="4">
        <f t="shared" si="74"/>
        <v>0.99911616776331869</v>
      </c>
      <c r="P678" s="4">
        <f t="shared" si="74"/>
        <v>0.92508797417083977</v>
      </c>
      <c r="Q678" s="4">
        <f t="shared" si="74"/>
        <v>0.99321434292865696</v>
      </c>
      <c r="R678" s="4">
        <f t="shared" si="74"/>
        <v>0.94725916790548026</v>
      </c>
      <c r="S678" s="4">
        <f t="shared" si="74"/>
        <v>0.99385903749457638</v>
      </c>
    </row>
    <row r="679" spans="1:19" x14ac:dyDescent="0.2">
      <c r="A679">
        <v>671</v>
      </c>
      <c r="B679">
        <f t="shared" si="73"/>
        <v>2.6999999999999456</v>
      </c>
      <c r="C679">
        <f t="shared" si="71"/>
        <v>189.59999999999957</v>
      </c>
      <c r="D679" s="8">
        <f>EXP(SUMPRODUCT(LN($F679:$S679),AlturaTRI!$C$24:$P$24)+SUMPRODUCT(LN(1-$F679:$S679),1-AlturaTRI!$C$24:$P$24))</f>
        <v>7.6984918595860205E-20</v>
      </c>
      <c r="E679">
        <f t="shared" si="72"/>
        <v>4.7845012739217976E-3</v>
      </c>
      <c r="F679" s="4">
        <f t="shared" si="69"/>
        <v>0.6233406070788724</v>
      </c>
      <c r="G679" s="4">
        <f t="shared" si="74"/>
        <v>0.82820418004955665</v>
      </c>
      <c r="H679" s="4">
        <f t="shared" si="74"/>
        <v>0.86964710176306148</v>
      </c>
      <c r="I679" s="4">
        <f t="shared" si="74"/>
        <v>0.77144658664706989</v>
      </c>
      <c r="J679" s="4">
        <f t="shared" si="74"/>
        <v>0.9512931364178584</v>
      </c>
      <c r="K679" s="4">
        <f t="shared" si="74"/>
        <v>0.91894429381072984</v>
      </c>
      <c r="L679" s="4">
        <f t="shared" si="74"/>
        <v>0.99984846774194747</v>
      </c>
      <c r="M679" s="4">
        <f t="shared" si="74"/>
        <v>0.48419508342673928</v>
      </c>
      <c r="N679" s="4">
        <f t="shared" si="74"/>
        <v>0.97919946791742751</v>
      </c>
      <c r="O679" s="4">
        <f t="shared" si="74"/>
        <v>0.99913934488191225</v>
      </c>
      <c r="P679" s="4">
        <f t="shared" si="74"/>
        <v>0.92585583094749724</v>
      </c>
      <c r="Q679" s="4">
        <f t="shared" si="74"/>
        <v>0.99335163307764685</v>
      </c>
      <c r="R679" s="4">
        <f t="shared" si="74"/>
        <v>0.94804788433789022</v>
      </c>
      <c r="S679" s="4">
        <f t="shared" si="74"/>
        <v>0.9940038017831111</v>
      </c>
    </row>
    <row r="680" spans="1:19" x14ac:dyDescent="0.2">
      <c r="A680">
        <v>672</v>
      </c>
      <c r="B680">
        <f t="shared" si="73"/>
        <v>2.7099999999999453</v>
      </c>
      <c r="C680">
        <f t="shared" si="71"/>
        <v>189.67999999999955</v>
      </c>
      <c r="D680" s="8">
        <f>EXP(SUMPRODUCT(LN($F680:$S680),AlturaTRI!$C$24:$P$24)+SUMPRODUCT(LN(1-$F680:$S680),1-AlturaTRI!$C$24:$P$24))</f>
        <v>6.3261486721634555E-20</v>
      </c>
      <c r="E680">
        <f t="shared" si="72"/>
        <v>4.6568152534755079E-3</v>
      </c>
      <c r="F680" s="4">
        <f t="shared" si="69"/>
        <v>0.62444069779862599</v>
      </c>
      <c r="G680" s="4">
        <f t="shared" si="74"/>
        <v>0.82976995052955682</v>
      </c>
      <c r="H680" s="4">
        <f t="shared" si="74"/>
        <v>0.87118251286361958</v>
      </c>
      <c r="I680" s="4">
        <f t="shared" si="74"/>
        <v>0.7730047141156049</v>
      </c>
      <c r="J680" s="4">
        <f t="shared" si="74"/>
        <v>0.95218411005388359</v>
      </c>
      <c r="K680" s="4">
        <f t="shared" si="74"/>
        <v>0.92015086918032318</v>
      </c>
      <c r="L680" s="4">
        <f t="shared" si="74"/>
        <v>0.9998531053497296</v>
      </c>
      <c r="M680" s="4">
        <f t="shared" si="74"/>
        <v>0.48675658955820439</v>
      </c>
      <c r="N680" s="4">
        <f t="shared" si="74"/>
        <v>0.97942064644373483</v>
      </c>
      <c r="O680" s="4">
        <f t="shared" si="74"/>
        <v>0.99916191472663152</v>
      </c>
      <c r="P680" s="4">
        <f t="shared" si="74"/>
        <v>0.92661644144993949</v>
      </c>
      <c r="Q680" s="4">
        <f t="shared" si="74"/>
        <v>0.99348616373416532</v>
      </c>
      <c r="R680" s="4">
        <f t="shared" si="74"/>
        <v>0.94882544306201577</v>
      </c>
      <c r="S680" s="4">
        <f t="shared" si="74"/>
        <v>0.99414517356709264</v>
      </c>
    </row>
    <row r="681" spans="1:19" x14ac:dyDescent="0.2">
      <c r="A681">
        <v>673</v>
      </c>
      <c r="B681">
        <f t="shared" si="73"/>
        <v>2.7199999999999451</v>
      </c>
      <c r="C681">
        <f t="shared" si="71"/>
        <v>189.75999999999956</v>
      </c>
      <c r="D681" s="8">
        <f>EXP(SUMPRODUCT(LN($F681:$S681),AlturaTRI!$C$24:$P$24)+SUMPRODUCT(LN(1-$F681:$S681),1-AlturaTRI!$C$24:$P$24))</f>
        <v>5.197662336777531E-20</v>
      </c>
      <c r="E681">
        <f t="shared" si="72"/>
        <v>4.532083613141934E-3</v>
      </c>
      <c r="F681" s="4">
        <f t="shared" si="69"/>
        <v>0.6255395056769556</v>
      </c>
      <c r="G681" s="4">
        <f t="shared" si="74"/>
        <v>0.83132435678563077</v>
      </c>
      <c r="H681" s="4">
        <f t="shared" si="74"/>
        <v>0.87270248585605448</v>
      </c>
      <c r="I681" s="4">
        <f t="shared" si="74"/>
        <v>0.77455532351082801</v>
      </c>
      <c r="J681" s="4">
        <f t="shared" si="74"/>
        <v>0.95305958970848359</v>
      </c>
      <c r="K681" s="4">
        <f t="shared" si="74"/>
        <v>0.92134102115614558</v>
      </c>
      <c r="L681" s="4">
        <f t="shared" si="74"/>
        <v>0.99985760104487165</v>
      </c>
      <c r="M681" s="4">
        <f t="shared" si="74"/>
        <v>0.48931879152002722</v>
      </c>
      <c r="N681" s="4">
        <f t="shared" si="74"/>
        <v>0.97963952201217464</v>
      </c>
      <c r="O681" s="4">
        <f t="shared" si="74"/>
        <v>0.99918389318253709</v>
      </c>
      <c r="P681" s="4">
        <f t="shared" si="74"/>
        <v>0.92736986130169674</v>
      </c>
      <c r="Q681" s="4">
        <f t="shared" si="74"/>
        <v>0.99361798963327552</v>
      </c>
      <c r="R681" s="4">
        <f t="shared" si="74"/>
        <v>0.94959198296792668</v>
      </c>
      <c r="S681" s="4">
        <f t="shared" si="74"/>
        <v>0.99428323141178698</v>
      </c>
    </row>
    <row r="682" spans="1:19" x14ac:dyDescent="0.2">
      <c r="A682">
        <v>674</v>
      </c>
      <c r="B682">
        <f t="shared" si="73"/>
        <v>2.7299999999999449</v>
      </c>
      <c r="C682">
        <f t="shared" si="71"/>
        <v>189.83999999999955</v>
      </c>
      <c r="D682" s="8">
        <f>EXP(SUMPRODUCT(LN($F682:$S682),AlturaTRI!$C$24:$P$24)+SUMPRODUCT(LN(1-$F682:$S682),1-AlturaTRI!$C$24:$P$24))</f>
        <v>4.269846542232686E-20</v>
      </c>
      <c r="E682">
        <f t="shared" si="72"/>
        <v>4.4102518315901852E-3</v>
      </c>
      <c r="F682" s="4">
        <f t="shared" si="69"/>
        <v>0.62663702090222306</v>
      </c>
      <c r="G682" s="4">
        <f t="shared" si="74"/>
        <v>0.83286742831448313</v>
      </c>
      <c r="H682" s="4">
        <f t="shared" si="74"/>
        <v>0.87420711369931536</v>
      </c>
      <c r="I682" s="4">
        <f t="shared" si="74"/>
        <v>0.77609840871602664</v>
      </c>
      <c r="J682" s="4">
        <f t="shared" si="74"/>
        <v>0.95391981560147532</v>
      </c>
      <c r="K682" s="4">
        <f t="shared" si="74"/>
        <v>0.92251492771073795</v>
      </c>
      <c r="L682" s="4">
        <f t="shared" si="74"/>
        <v>0.99986195916873777</v>
      </c>
      <c r="M682" s="4">
        <f t="shared" si="74"/>
        <v>0.49188155482764312</v>
      </c>
      <c r="N682" s="4">
        <f t="shared" si="74"/>
        <v>0.97985611756660462</v>
      </c>
      <c r="O682" s="4">
        <f t="shared" si="74"/>
        <v>0.99920529572053374</v>
      </c>
      <c r="P682" s="4">
        <f t="shared" si="74"/>
        <v>0.9281161459623295</v>
      </c>
      <c r="Q682" s="4">
        <f t="shared" si="74"/>
        <v>0.99374716445361699</v>
      </c>
      <c r="R682" s="4">
        <f t="shared" si="74"/>
        <v>0.95034764178331099</v>
      </c>
      <c r="S682" s="4">
        <f t="shared" si="74"/>
        <v>0.99441805210669121</v>
      </c>
    </row>
    <row r="683" spans="1:19" x14ac:dyDescent="0.2">
      <c r="A683">
        <v>675</v>
      </c>
      <c r="B683">
        <f t="shared" si="73"/>
        <v>2.7399999999999447</v>
      </c>
      <c r="C683">
        <f t="shared" si="71"/>
        <v>189.91999999999956</v>
      </c>
      <c r="D683" s="8">
        <f>EXP(SUMPRODUCT(LN($F683:$S683),AlturaTRI!$C$24:$P$24)+SUMPRODUCT(LN(1-$F683:$S683),1-AlturaTRI!$C$24:$P$24))</f>
        <v>3.5071360096004091E-20</v>
      </c>
      <c r="E683">
        <f t="shared" si="72"/>
        <v>4.2912659922636062E-3</v>
      </c>
      <c r="F683" s="4">
        <f t="shared" si="69"/>
        <v>0.62773323371423906</v>
      </c>
      <c r="G683" s="4">
        <f t="shared" si="74"/>
        <v>0.83439919555677078</v>
      </c>
      <c r="H683" s="4">
        <f t="shared" si="74"/>
        <v>0.87569649029970242</v>
      </c>
      <c r="I683" s="4">
        <f t="shared" si="74"/>
        <v>0.77763396426126008</v>
      </c>
      <c r="J683" s="4">
        <f t="shared" si="74"/>
        <v>0.95476502529464669</v>
      </c>
      <c r="K683" s="4">
        <f t="shared" si="74"/>
        <v>0.92367276625366934</v>
      </c>
      <c r="L683" s="4">
        <f t="shared" si="74"/>
        <v>0.99986618392995663</v>
      </c>
      <c r="M683" s="4">
        <f t="shared" si="74"/>
        <v>0.49444474487851459</v>
      </c>
      <c r="N683" s="4">
        <f t="shared" si="74"/>
        <v>0.98007045584422325</v>
      </c>
      <c r="O683" s="4">
        <f t="shared" si="74"/>
        <v>0.99922613740809862</v>
      </c>
      <c r="P683" s="4">
        <f t="shared" si="74"/>
        <v>0.92885535072186598</v>
      </c>
      <c r="Q683" s="4">
        <f t="shared" si="74"/>
        <v>0.99387374083661773</v>
      </c>
      <c r="R683" s="4">
        <f t="shared" si="74"/>
        <v>0.95109255606526899</v>
      </c>
      <c r="S683" s="4">
        <f t="shared" si="74"/>
        <v>0.99454971070362796</v>
      </c>
    </row>
    <row r="684" spans="1:19" x14ac:dyDescent="0.2">
      <c r="A684">
        <v>676</v>
      </c>
      <c r="B684">
        <f t="shared" si="73"/>
        <v>2.7499999999999445</v>
      </c>
      <c r="C684">
        <f t="shared" si="71"/>
        <v>189.99999999999955</v>
      </c>
      <c r="D684" s="8">
        <f>EXP(SUMPRODUCT(LN($F684:$S684),AlturaTRI!$C$24:$P$24)+SUMPRODUCT(LN(1-$F684:$S684),1-AlturaTRI!$C$24:$P$24))</f>
        <v>2.8802466649466827E-20</v>
      </c>
      <c r="E684">
        <f t="shared" si="72"/>
        <v>4.17507278839656E-3</v>
      </c>
      <c r="F684" s="4">
        <f t="shared" si="69"/>
        <v>0.62882813440455743</v>
      </c>
      <c r="G684" s="4">
        <f t="shared" si="74"/>
        <v>0.83591968987760834</v>
      </c>
      <c r="H684" s="4">
        <f t="shared" si="74"/>
        <v>0.87717071046695649</v>
      </c>
      <c r="I684" s="4">
        <f t="shared" si="74"/>
        <v>0.77916198531780556</v>
      </c>
      <c r="J684" s="4">
        <f t="shared" si="74"/>
        <v>0.95559545368024701</v>
      </c>
      <c r="K684" s="4">
        <f t="shared" si="74"/>
        <v>0.92481471358687584</v>
      </c>
      <c r="L684" s="4">
        <f t="shared" si="74"/>
        <v>0.99987027940847306</v>
      </c>
      <c r="M684" s="4">
        <f t="shared" si="74"/>
        <v>0.49700822698039288</v>
      </c>
      <c r="N684" s="4">
        <f t="shared" si="74"/>
        <v>0.98028255937696129</v>
      </c>
      <c r="O684" s="4">
        <f t="shared" si="74"/>
        <v>0.99924643291973358</v>
      </c>
      <c r="P684" s="4">
        <f t="shared" si="74"/>
        <v>0.92958753069539335</v>
      </c>
      <c r="Q684" s="4">
        <f t="shared" si="74"/>
        <v>0.9939977704054056</v>
      </c>
      <c r="R684" s="4">
        <f t="shared" si="74"/>
        <v>0.95182686119283733</v>
      </c>
      <c r="S684" s="4">
        <f t="shared" si="74"/>
        <v>0.99467828055411645</v>
      </c>
    </row>
    <row r="685" spans="1:19" x14ac:dyDescent="0.2">
      <c r="A685">
        <v>677</v>
      </c>
      <c r="B685">
        <f t="shared" si="73"/>
        <v>2.7599999999999443</v>
      </c>
      <c r="C685">
        <f t="shared" si="71"/>
        <v>190.07999999999956</v>
      </c>
      <c r="D685" s="8">
        <f>EXP(SUMPRODUCT(LN($F685:$S685),AlturaTRI!$C$24:$P$24)+SUMPRODUCT(LN(1-$F685:$S685),1-AlturaTRI!$C$24:$P$24))</f>
        <v>2.3650704261707569E-20</v>
      </c>
      <c r="E685">
        <f t="shared" si="72"/>
        <v>4.061619527595383E-3</v>
      </c>
      <c r="F685" s="4">
        <f t="shared" si="69"/>
        <v>0.6299217133167635</v>
      </c>
      <c r="G685" s="4">
        <f t="shared" si="74"/>
        <v>0.8374289435471387</v>
      </c>
      <c r="H685" s="4">
        <f t="shared" si="74"/>
        <v>0.87862986987100244</v>
      </c>
      <c r="I685" s="4">
        <f t="shared" si="74"/>
        <v>0.78068246769253724</v>
      </c>
      <c r="J685" s="4">
        <f t="shared" si="74"/>
        <v>0.95641133297147618</v>
      </c>
      <c r="K685" s="4">
        <f t="shared" si="74"/>
        <v>0.92594094586164477</v>
      </c>
      <c r="L685" s="4">
        <f t="shared" si="74"/>
        <v>0.99987424955947968</v>
      </c>
      <c r="M685" s="4">
        <f t="shared" si="74"/>
        <v>0.49957186637962075</v>
      </c>
      <c r="N685" s="4">
        <f t="shared" si="74"/>
        <v>0.98049245049287259</v>
      </c>
      <c r="O685" s="4">
        <f t="shared" si="74"/>
        <v>0.9992661965471511</v>
      </c>
      <c r="P685" s="4">
        <f t="shared" si="74"/>
        <v>0.93031274081780124</v>
      </c>
      <c r="Q685" s="4">
        <f t="shared" si="74"/>
        <v>0.99411930378342117</v>
      </c>
      <c r="R685" s="4">
        <f t="shared" si="74"/>
        <v>0.95255069136021875</v>
      </c>
      <c r="S685" s="4">
        <f t="shared" si="74"/>
        <v>0.99480383334603384</v>
      </c>
    </row>
    <row r="686" spans="1:19" x14ac:dyDescent="0.2">
      <c r="A686">
        <v>678</v>
      </c>
      <c r="B686">
        <f t="shared" si="73"/>
        <v>2.7699999999999441</v>
      </c>
      <c r="C686">
        <f t="shared" si="71"/>
        <v>190.15999999999954</v>
      </c>
      <c r="D686" s="8">
        <f>EXP(SUMPRODUCT(LN($F686:$S686),AlturaTRI!$C$24:$P$24)+SUMPRODUCT(LN(1-$F686:$S686),1-AlturaTRI!$C$24:$P$24))</f>
        <v>1.9417636945553143E-20</v>
      </c>
      <c r="E686">
        <f t="shared" si="72"/>
        <v>3.9508541359925412E-3</v>
      </c>
      <c r="F686" s="4">
        <f t="shared" si="69"/>
        <v>0.63101396084675965</v>
      </c>
      <c r="G686" s="4">
        <f t="shared" si="74"/>
        <v>0.83892698972117208</v>
      </c>
      <c r="H686" s="4">
        <f t="shared" si="74"/>
        <v>0.8800740649993497</v>
      </c>
      <c r="I686" s="4">
        <f t="shared" si="74"/>
        <v>0.7821954078222404</v>
      </c>
      <c r="J686" s="4">
        <f t="shared" si="74"/>
        <v>0.9572128926949014</v>
      </c>
      <c r="K686" s="4">
        <f t="shared" si="74"/>
        <v>0.92705163853722061</v>
      </c>
      <c r="L686" s="4">
        <f t="shared" si="74"/>
        <v>0.99987809821722828</v>
      </c>
      <c r="M686" s="4">
        <f t="shared" si="74"/>
        <v>0.50213552828946173</v>
      </c>
      <c r="N686" s="4">
        <f t="shared" si="74"/>
        <v>0.98070015131752664</v>
      </c>
      <c r="O686" s="4">
        <f t="shared" si="74"/>
        <v>0.99928544220919913</v>
      </c>
      <c r="P686" s="4">
        <f t="shared" si="74"/>
        <v>0.93103103583867453</v>
      </c>
      <c r="Q686" s="4">
        <f t="shared" si="74"/>
        <v>0.99423839061273278</v>
      </c>
      <c r="R686" s="4">
        <f t="shared" si="74"/>
        <v>0.95326417957069765</v>
      </c>
      <c r="S686" s="4">
        <f t="shared" si="74"/>
        <v>0.99492643913957401</v>
      </c>
    </row>
    <row r="687" spans="1:19" x14ac:dyDescent="0.2">
      <c r="A687">
        <v>679</v>
      </c>
      <c r="B687">
        <f t="shared" si="73"/>
        <v>2.7799999999999438</v>
      </c>
      <c r="C687">
        <f t="shared" si="71"/>
        <v>190.23999999999955</v>
      </c>
      <c r="D687" s="8">
        <f>EXP(SUMPRODUCT(LN($F687:$S687),AlturaTRI!$C$24:$P$24)+SUMPRODUCT(LN(1-$F687:$S687),1-AlturaTRI!$C$24:$P$24))</f>
        <v>1.5939957428829159E-20</v>
      </c>
      <c r="E687">
        <f t="shared" si="72"/>
        <v>3.842725161983084E-3</v>
      </c>
      <c r="F687" s="4">
        <f t="shared" si="69"/>
        <v>0.63210486744304595</v>
      </c>
      <c r="G687" s="4">
        <f t="shared" si="74"/>
        <v>0.84041386242190219</v>
      </c>
      <c r="H687" s="4">
        <f t="shared" si="74"/>
        <v>0.88150339311515691</v>
      </c>
      <c r="I687" s="4">
        <f t="shared" si="74"/>
        <v>0.7837008027678638</v>
      </c>
      <c r="J687" s="4">
        <f t="shared" si="74"/>
        <v>0.95800035968472474</v>
      </c>
      <c r="K687" s="4">
        <f t="shared" si="74"/>
        <v>0.92814696634100158</v>
      </c>
      <c r="L687" s="4">
        <f t="shared" si="74"/>
        <v>0.99988182909872225</v>
      </c>
      <c r="M687" s="4">
        <f t="shared" si="74"/>
        <v>0.50469907791844582</v>
      </c>
      <c r="N687" s="4">
        <f t="shared" si="74"/>
        <v>0.9809056837754021</v>
      </c>
      <c r="O687" s="4">
        <f t="shared" si="74"/>
        <v>0.99930418346153127</v>
      </c>
      <c r="P687" s="4">
        <f t="shared" si="74"/>
        <v>0.93174247031733703</v>
      </c>
      <c r="Q687" s="4">
        <f t="shared" si="74"/>
        <v>0.99435507957206093</v>
      </c>
      <c r="R687" s="4">
        <f t="shared" si="74"/>
        <v>0.95396745763122304</v>
      </c>
      <c r="S687" s="4">
        <f t="shared" si="74"/>
        <v>0.99504616640251276</v>
      </c>
    </row>
    <row r="688" spans="1:19" x14ac:dyDescent="0.2">
      <c r="A688">
        <v>680</v>
      </c>
      <c r="B688">
        <f t="shared" si="73"/>
        <v>2.7899999999999436</v>
      </c>
      <c r="C688">
        <f t="shared" si="71"/>
        <v>190.31999999999954</v>
      </c>
      <c r="D688" s="8">
        <f>EXP(SUMPRODUCT(LN($F688:$S688),AlturaTRI!$C$24:$P$24)+SUMPRODUCT(LN(1-$F688:$S688),1-AlturaTRI!$C$24:$P$24))</f>
        <v>1.3083290664193495E-20</v>
      </c>
      <c r="E688">
        <f t="shared" si="72"/>
        <v>3.7371817795525332E-3</v>
      </c>
      <c r="F688" s="4">
        <f t="shared" si="69"/>
        <v>0.63319442360699629</v>
      </c>
      <c r="G688" s="4">
        <f t="shared" si="74"/>
        <v>0.8418895965187051</v>
      </c>
      <c r="H688" s="4">
        <f t="shared" si="74"/>
        <v>0.88291795221596869</v>
      </c>
      <c r="I688" s="4">
        <f t="shared" si="74"/>
        <v>0.78519865020871304</v>
      </c>
      <c r="J688" s="4">
        <f t="shared" si="74"/>
        <v>0.95877395807882337</v>
      </c>
      <c r="K688" s="4">
        <f t="shared" si="74"/>
        <v>0.92922710323030056</v>
      </c>
      <c r="L688" s="4">
        <f t="shared" si="74"/>
        <v>0.99988544580730043</v>
      </c>
      <c r="M688" s="4">
        <f t="shared" si="74"/>
        <v>0.50726238049871519</v>
      </c>
      <c r="N688" s="4">
        <f t="shared" si="74"/>
        <v>0.98110906959128052</v>
      </c>
      <c r="O688" s="4">
        <f t="shared" si="74"/>
        <v>0.99932243350603034</v>
      </c>
      <c r="P688" s="4">
        <f t="shared" si="74"/>
        <v>0.93244709861803809</v>
      </c>
      <c r="Q688" s="4">
        <f t="shared" si="74"/>
        <v>0.99446941839451097</v>
      </c>
      <c r="R688" s="4">
        <f t="shared" si="74"/>
        <v>0.95466065614763573</v>
      </c>
      <c r="S688" s="4">
        <f t="shared" si="74"/>
        <v>0.99516308204478821</v>
      </c>
    </row>
    <row r="689" spans="1:19" x14ac:dyDescent="0.2">
      <c r="A689">
        <v>681</v>
      </c>
      <c r="B689">
        <f t="shared" si="73"/>
        <v>2.7999999999999434</v>
      </c>
      <c r="C689">
        <f t="shared" si="71"/>
        <v>190.39999999999955</v>
      </c>
      <c r="D689" s="8">
        <f>EXP(SUMPRODUCT(LN($F689:$S689),AlturaTRI!$C$24:$P$24)+SUMPRODUCT(LN(1-$F689:$S689),1-AlturaTRI!$C$24:$P$24))</f>
        <v>1.0737086219445036E-20</v>
      </c>
      <c r="E689">
        <f t="shared" si="72"/>
        <v>3.6341737912053882E-3</v>
      </c>
      <c r="F689" s="4">
        <f t="shared" si="69"/>
        <v>0.63428261989313128</v>
      </c>
      <c r="G689" s="4">
        <f t="shared" si="69"/>
        <v>0.84335422770902635</v>
      </c>
      <c r="H689" s="4">
        <f t="shared" si="69"/>
        <v>0.88431784099312505</v>
      </c>
      <c r="I689" s="4">
        <f t="shared" si="69"/>
        <v>0.78668894843658632</v>
      </c>
      <c r="J689" s="4">
        <f t="shared" si="69"/>
        <v>0.95953390931649696</v>
      </c>
      <c r="K689" s="4">
        <f t="shared" si="69"/>
        <v>0.93029222235563891</v>
      </c>
      <c r="L689" s="4">
        <f t="shared" si="69"/>
        <v>0.99988895183610838</v>
      </c>
      <c r="M689" s="4">
        <f t="shared" si="69"/>
        <v>0.50982530131436143</v>
      </c>
      <c r="N689" s="4">
        <f t="shared" si="69"/>
        <v>0.98131033029164028</v>
      </c>
      <c r="O689" s="4">
        <f t="shared" si="69"/>
        <v>0.9993402051999889</v>
      </c>
      <c r="P689" s="4">
        <f t="shared" si="69"/>
        <v>0.93314497490528647</v>
      </c>
      <c r="Q689" s="4">
        <f t="shared" si="69"/>
        <v>0.99458145388501884</v>
      </c>
      <c r="R689" s="4">
        <f t="shared" si="69"/>
        <v>0.9553439045205212</v>
      </c>
      <c r="S689" s="4">
        <f t="shared" si="69"/>
        <v>0.99527725145240842</v>
      </c>
    </row>
    <row r="690" spans="1:19" x14ac:dyDescent="0.2">
      <c r="A690">
        <v>682</v>
      </c>
      <c r="B690">
        <f t="shared" si="73"/>
        <v>2.8099999999999432</v>
      </c>
      <c r="C690">
        <f t="shared" si="71"/>
        <v>190.47999999999954</v>
      </c>
      <c r="D690" s="8">
        <f>EXP(SUMPRODUCT(LN($F690:$S690),AlturaTRI!$C$24:$P$24)+SUMPRODUCT(LN(1-$F690:$S690),1-AlturaTRI!$C$24:$P$24))</f>
        <v>8.8104089722081562E-21</v>
      </c>
      <c r="E690">
        <f t="shared" si="72"/>
        <v>3.5336516305034434E-3</v>
      </c>
      <c r="F690" s="4">
        <f t="shared" ref="F690:S708" si="75">1/(1+EXP(-F$2*($B690-F$3)))</f>
        <v>0.63536944690938579</v>
      </c>
      <c r="G690" s="4">
        <f t="shared" si="75"/>
        <v>0.84480779249936333</v>
      </c>
      <c r="H690" s="4">
        <f t="shared" si="75"/>
        <v>0.88570315879185202</v>
      </c>
      <c r="I690" s="4">
        <f t="shared" si="75"/>
        <v>0.78817169634985551</v>
      </c>
      <c r="J690" s="4">
        <f t="shared" si="75"/>
        <v>0.96028043213784497</v>
      </c>
      <c r="K690" s="4">
        <f t="shared" si="75"/>
        <v>0.9313424960255462</v>
      </c>
      <c r="L690" s="4">
        <f t="shared" si="75"/>
        <v>0.99989235057146597</v>
      </c>
      <c r="M690" s="4">
        <f t="shared" si="75"/>
        <v>0.51238770572973746</v>
      </c>
      <c r="N690" s="4">
        <f t="shared" si="75"/>
        <v>0.98150948720605113</v>
      </c>
      <c r="O690" s="4">
        <f t="shared" si="75"/>
        <v>0.99935751106505533</v>
      </c>
      <c r="P690" s="4">
        <f t="shared" si="75"/>
        <v>0.933836153139324</v>
      </c>
      <c r="Q690" s="4">
        <f t="shared" si="75"/>
        <v>0.99469123193751308</v>
      </c>
      <c r="R690" s="4">
        <f t="shared" si="75"/>
        <v>0.95601733094166896</v>
      </c>
      <c r="S690" s="4">
        <f t="shared" si="75"/>
        <v>0.99538873852069232</v>
      </c>
    </row>
    <row r="691" spans="1:19" x14ac:dyDescent="0.2">
      <c r="A691">
        <v>683</v>
      </c>
      <c r="B691">
        <f t="shared" si="73"/>
        <v>2.819999999999943</v>
      </c>
      <c r="C691">
        <f t="shared" si="71"/>
        <v>190.55999999999955</v>
      </c>
      <c r="D691" s="8">
        <f>EXP(SUMPRODUCT(LN($F691:$S691),AlturaTRI!$C$24:$P$24)+SUMPRODUCT(LN(1-$F691:$S691),1-AlturaTRI!$C$24:$P$24))</f>
        <v>7.2284707466366495E-21</v>
      </c>
      <c r="E691">
        <f t="shared" si="72"/>
        <v>3.4355663642231232E-3</v>
      </c>
      <c r="F691" s="4">
        <f t="shared" si="75"/>
        <v>0.63645489531737331</v>
      </c>
      <c r="G691" s="4">
        <f t="shared" si="75"/>
        <v>0.84625032818634816</v>
      </c>
      <c r="H691" s="4">
        <f t="shared" si="75"/>
        <v>0.88707400557203386</v>
      </c>
      <c r="I691" s="4">
        <f t="shared" si="75"/>
        <v>0.78964689344749595</v>
      </c>
      <c r="J691" s="4">
        <f t="shared" si="75"/>
        <v>0.96101374258471028</v>
      </c>
      <c r="K691" s="4">
        <f t="shared" si="75"/>
        <v>0.93237809567283558</v>
      </c>
      <c r="L691" s="4">
        <f t="shared" si="75"/>
        <v>0.99989564529613073</v>
      </c>
      <c r="M691" s="4">
        <f t="shared" si="75"/>
        <v>0.51494945921773561</v>
      </c>
      <c r="N691" s="4">
        <f t="shared" si="75"/>
        <v>0.98170656146856683</v>
      </c>
      <c r="O691" s="4">
        <f t="shared" si="75"/>
        <v>0.99937436329594909</v>
      </c>
      <c r="P691" s="4">
        <f t="shared" si="75"/>
        <v>0.9345206870717403</v>
      </c>
      <c r="Q691" s="4">
        <f t="shared" si="75"/>
        <v>0.99479879755179468</v>
      </c>
      <c r="R691" s="4">
        <f t="shared" si="75"/>
        <v>0.95668106239111828</v>
      </c>
      <c r="S691" s="4">
        <f t="shared" si="75"/>
        <v>0.99549760568685497</v>
      </c>
    </row>
    <row r="692" spans="1:19" x14ac:dyDescent="0.2">
      <c r="A692">
        <v>684</v>
      </c>
      <c r="B692">
        <f t="shared" si="73"/>
        <v>2.8299999999999428</v>
      </c>
      <c r="C692">
        <f t="shared" si="71"/>
        <v>190.63999999999953</v>
      </c>
      <c r="D692" s="8">
        <f>EXP(SUMPRODUCT(LN($F692:$S692),AlturaTRI!$C$24:$P$24)+SUMPRODUCT(LN(1-$F692:$S692),1-AlturaTRI!$C$24:$P$24))</f>
        <v>5.9297729791414242E-21</v>
      </c>
      <c r="E692">
        <f t="shared" si="72"/>
        <v>3.3398696941410637E-3</v>
      </c>
      <c r="F692" s="4">
        <f t="shared" si="75"/>
        <v>0.63753895583264519</v>
      </c>
      <c r="G692" s="4">
        <f t="shared" si="75"/>
        <v>0.84768187283793484</v>
      </c>
      <c r="H692" s="4">
        <f t="shared" si="75"/>
        <v>0.88843048186967011</v>
      </c>
      <c r="I692" s="4">
        <f t="shared" si="75"/>
        <v>0.79111453982306601</v>
      </c>
      <c r="J692" s="4">
        <f t="shared" si="75"/>
        <v>0.96173405400311707</v>
      </c>
      <c r="K692" s="4">
        <f t="shared" si="75"/>
        <v>0.93339919182232589</v>
      </c>
      <c r="L692" s="4">
        <f t="shared" si="75"/>
        <v>0.99989883919246303</v>
      </c>
      <c r="M692" s="4">
        <f t="shared" si="75"/>
        <v>0.51751042738801589</v>
      </c>
      <c r="N692" s="4">
        <f t="shared" si="75"/>
        <v>0.98190157401911915</v>
      </c>
      <c r="O692" s="4">
        <f t="shared" si="75"/>
        <v>0.99939077376895324</v>
      </c>
      <c r="P692" s="4">
        <f t="shared" si="75"/>
        <v>0.93519863024122618</v>
      </c>
      <c r="Q692" s="4">
        <f t="shared" si="75"/>
        <v>0.99490419485014014</v>
      </c>
      <c r="R692" s="4">
        <f t="shared" si="75"/>
        <v>0.95733522463477128</v>
      </c>
      <c r="S692" s="4">
        <f t="shared" si="75"/>
        <v>0.99560391396194747</v>
      </c>
    </row>
    <row r="693" spans="1:19" x14ac:dyDescent="0.2">
      <c r="A693">
        <v>685</v>
      </c>
      <c r="B693">
        <f t="shared" si="73"/>
        <v>2.8399999999999426</v>
      </c>
      <c r="C693">
        <f t="shared" si="71"/>
        <v>190.71999999999954</v>
      </c>
      <c r="D693" s="8">
        <f>EXP(SUMPRODUCT(LN($F693:$S693),AlturaTRI!$C$24:$P$24)+SUMPRODUCT(LN(1-$F693:$S693),1-AlturaTRI!$C$24:$P$24))</f>
        <v>4.863753184244517E-21</v>
      </c>
      <c r="E693">
        <f t="shared" si="72"/>
        <v>3.2465139584571716E-3</v>
      </c>
      <c r="F693" s="4">
        <f t="shared" si="75"/>
        <v>0.63862161922494565</v>
      </c>
      <c r="G693" s="4">
        <f t="shared" si="75"/>
        <v>0.8491024652747009</v>
      </c>
      <c r="H693" s="4">
        <f t="shared" si="75"/>
        <v>0.88977268875902282</v>
      </c>
      <c r="I693" s="4">
        <f t="shared" si="75"/>
        <v>0.79257463615863866</v>
      </c>
      <c r="J693" s="4">
        <f t="shared" si="75"/>
        <v>0.96244157704714151</v>
      </c>
      <c r="K693" s="4">
        <f t="shared" si="75"/>
        <v>0.93440595405998006</v>
      </c>
      <c r="L693" s="4">
        <f t="shared" si="75"/>
        <v>0.99990193534549343</v>
      </c>
      <c r="M693" s="4">
        <f t="shared" si="75"/>
        <v>0.52007047601517387</v>
      </c>
      <c r="N693" s="4">
        <f t="shared" si="75"/>
        <v>0.98209454560490939</v>
      </c>
      <c r="O693" s="4">
        <f t="shared" si="75"/>
        <v>0.99940675405018764</v>
      </c>
      <c r="P693" s="4">
        <f t="shared" si="75"/>
        <v>0.93587003596946206</v>
      </c>
      <c r="Q693" s="4">
        <f t="shared" si="75"/>
        <v>0.99500746709362797</v>
      </c>
      <c r="R693" s="4">
        <f t="shared" si="75"/>
        <v>0.95797994222255667</v>
      </c>
      <c r="S693" s="4">
        <f t="shared" si="75"/>
        <v>0.99570772296215981</v>
      </c>
    </row>
    <row r="694" spans="1:19" x14ac:dyDescent="0.2">
      <c r="A694">
        <v>686</v>
      </c>
      <c r="B694">
        <f t="shared" si="73"/>
        <v>2.8499999999999424</v>
      </c>
      <c r="C694">
        <f t="shared" si="71"/>
        <v>190.79999999999953</v>
      </c>
      <c r="D694" s="8">
        <f>EXP(SUMPRODUCT(LN($F694:$S694),AlturaTRI!$C$24:$P$24)+SUMPRODUCT(LN(1-$F694:$S694),1-AlturaTRI!$C$24:$P$24))</f>
        <v>3.9888467313728635E-21</v>
      </c>
      <c r="E694">
        <f t="shared" si="72"/>
        <v>3.1554521328643757E-3</v>
      </c>
      <c r="F694" s="4">
        <f t="shared" si="75"/>
        <v>0.6397028763184629</v>
      </c>
      <c r="G694" s="4">
        <f t="shared" si="75"/>
        <v>0.85051214505126216</v>
      </c>
      <c r="H694" s="4">
        <f t="shared" si="75"/>
        <v>0.89110072781545069</v>
      </c>
      <c r="I694" s="4">
        <f t="shared" si="75"/>
        <v>0.79402718371868952</v>
      </c>
      <c r="J694" s="4">
        <f t="shared" si="75"/>
        <v>0.96313651968414982</v>
      </c>
      <c r="K694" s="4">
        <f t="shared" si="75"/>
        <v>0.93539855100343205</v>
      </c>
      <c r="L694" s="4">
        <f t="shared" si="75"/>
        <v>0.99990493674589731</v>
      </c>
      <c r="M694" s="4">
        <f t="shared" si="75"/>
        <v>0.52262947106683411</v>
      </c>
      <c r="N694" s="4">
        <f t="shared" si="75"/>
        <v>0.98228549678179955</v>
      </c>
      <c r="O694" s="4">
        <f t="shared" si="75"/>
        <v>0.9994223154036701</v>
      </c>
      <c r="P694" s="4">
        <f t="shared" si="75"/>
        <v>0.93653495735714143</v>
      </c>
      <c r="Q694" s="4">
        <f t="shared" si="75"/>
        <v>0.99510865669819459</v>
      </c>
      <c r="R694" s="4">
        <f t="shared" si="75"/>
        <v>0.9586153384871231</v>
      </c>
      <c r="S694" s="4">
        <f t="shared" si="75"/>
        <v>0.99580909093949677</v>
      </c>
    </row>
    <row r="695" spans="1:19" x14ac:dyDescent="0.2">
      <c r="A695">
        <v>687</v>
      </c>
      <c r="B695">
        <f t="shared" si="73"/>
        <v>2.8599999999999421</v>
      </c>
      <c r="C695">
        <f t="shared" si="71"/>
        <v>190.87999999999954</v>
      </c>
      <c r="D695" s="8">
        <f>EXP(SUMPRODUCT(LN($F695:$S695),AlturaTRI!$C$24:$P$24)+SUMPRODUCT(LN(1-$F695:$S695),1-AlturaTRI!$C$24:$P$24))</f>
        <v>3.2708909231077689E-21</v>
      </c>
      <c r="E695">
        <f t="shared" si="72"/>
        <v>3.0666378312742873E-3</v>
      </c>
      <c r="F695" s="4">
        <f t="shared" si="75"/>
        <v>0.64078271799207609</v>
      </c>
      <c r="G695" s="4">
        <f t="shared" si="75"/>
        <v>0.85191095243781112</v>
      </c>
      <c r="H695" s="4">
        <f t="shared" si="75"/>
        <v>0.89241470107893683</v>
      </c>
      <c r="I695" s="4">
        <f t="shared" si="75"/>
        <v>0.79547218434394151</v>
      </c>
      <c r="J695" s="4">
        <f t="shared" si="75"/>
        <v>0.96381908720133991</v>
      </c>
      <c r="K695" s="4">
        <f t="shared" si="75"/>
        <v>0.93637715027386981</v>
      </c>
      <c r="L695" s="4">
        <f t="shared" si="75"/>
        <v>0.99990784629287877</v>
      </c>
      <c r="M695" s="4">
        <f t="shared" si="75"/>
        <v>0.52518727873165916</v>
      </c>
      <c r="N695" s="4">
        <f t="shared" si="75"/>
        <v>0.98247444791570215</v>
      </c>
      <c r="O695" s="4">
        <f t="shared" si="75"/>
        <v>0.99943746879916939</v>
      </c>
      <c r="P695" s="4">
        <f t="shared" si="75"/>
        <v>0.93719344728012421</v>
      </c>
      <c r="Q695" s="4">
        <f t="shared" si="75"/>
        <v>0.99520780525042085</v>
      </c>
      <c r="R695" s="4">
        <f t="shared" si="75"/>
        <v>0.95924153554304692</v>
      </c>
      <c r="S695" s="4">
        <f t="shared" si="75"/>
        <v>0.99590807481183663</v>
      </c>
    </row>
    <row r="696" spans="1:19" x14ac:dyDescent="0.2">
      <c r="A696">
        <v>688</v>
      </c>
      <c r="B696">
        <f t="shared" si="73"/>
        <v>2.8699999999999419</v>
      </c>
      <c r="C696">
        <f t="shared" si="71"/>
        <v>190.95999999999952</v>
      </c>
      <c r="D696" s="8">
        <f>EXP(SUMPRODUCT(LN($F696:$S696),AlturaTRI!$C$24:$P$24)+SUMPRODUCT(LN(1-$F696:$S696),1-AlturaTRI!$C$24:$P$24))</f>
        <v>2.6818111485300773E-21</v>
      </c>
      <c r="E696">
        <f t="shared" si="72"/>
        <v>2.9800253062079239E-3</v>
      </c>
      <c r="F696" s="4">
        <f t="shared" si="75"/>
        <v>0.64186113517959742</v>
      </c>
      <c r="G696" s="4">
        <f t="shared" si="75"/>
        <v>0.85329892840178057</v>
      </c>
      <c r="H696" s="4">
        <f t="shared" si="75"/>
        <v>0.8937147110183058</v>
      </c>
      <c r="I696" s="4">
        <f t="shared" si="75"/>
        <v>0.7969096404451691</v>
      </c>
      <c r="J696" s="4">
        <f t="shared" si="75"/>
        <v>0.96448948221352926</v>
      </c>
      <c r="K696" s="4">
        <f t="shared" si="75"/>
        <v>0.93734191846924919</v>
      </c>
      <c r="L696" s="4">
        <f t="shared" si="75"/>
        <v>0.99991066679696572</v>
      </c>
      <c r="M696" s="4">
        <f t="shared" si="75"/>
        <v>0.52774376544725832</v>
      </c>
      <c r="N696" s="4">
        <f t="shared" si="75"/>
        <v>0.98266141918396788</v>
      </c>
      <c r="O696" s="4">
        <f t="shared" si="75"/>
        <v>0.99945222491985675</v>
      </c>
      <c r="P696" s="4">
        <f t="shared" si="75"/>
        <v>0.93784555838572292</v>
      </c>
      <c r="Q696" s="4">
        <f t="shared" si="75"/>
        <v>0.99530495352305381</v>
      </c>
      <c r="R696" s="4">
        <f t="shared" si="75"/>
        <v>0.95985865428653427</v>
      </c>
      <c r="S696" s="4">
        <f t="shared" si="75"/>
        <v>0.99600473019238223</v>
      </c>
    </row>
    <row r="697" spans="1:19" x14ac:dyDescent="0.2">
      <c r="A697">
        <v>689</v>
      </c>
      <c r="B697">
        <f t="shared" si="73"/>
        <v>2.8799999999999417</v>
      </c>
      <c r="C697">
        <f t="shared" si="71"/>
        <v>191.03999999999954</v>
      </c>
      <c r="D697" s="8">
        <f>EXP(SUMPRODUCT(LN($F697:$S697),AlturaTRI!$C$24:$P$24)+SUMPRODUCT(LN(1-$F697:$S697),1-AlturaTRI!$C$24:$P$24))</f>
        <v>2.198539439808817E-21</v>
      </c>
      <c r="E697">
        <f t="shared" si="72"/>
        <v>2.8955694488607261E-3</v>
      </c>
      <c r="F697" s="4">
        <f t="shared" si="75"/>
        <v>0.64293811887001029</v>
      </c>
      <c r="G697" s="4">
        <f t="shared" si="75"/>
        <v>0.85467611458963821</v>
      </c>
      <c r="H697" s="4">
        <f t="shared" si="75"/>
        <v>0.89500086049613392</v>
      </c>
      <c r="I697" s="4">
        <f t="shared" si="75"/>
        <v>0.79833955499696485</v>
      </c>
      <c r="J697" s="4">
        <f t="shared" si="75"/>
        <v>0.9651479046721273</v>
      </c>
      <c r="K697" s="4">
        <f t="shared" si="75"/>
        <v>0.93829302113880342</v>
      </c>
      <c r="L697" s="4">
        <f t="shared" si="75"/>
        <v>0.99991340098271997</v>
      </c>
      <c r="M697" s="4">
        <f t="shared" si="75"/>
        <v>0.53029879792798729</v>
      </c>
      <c r="N697" s="4">
        <f t="shared" si="75"/>
        <v>0.98284643057677179</v>
      </c>
      <c r="O697" s="4">
        <f t="shared" si="75"/>
        <v>0.99946659416975969</v>
      </c>
      <c r="P697" s="4">
        <f t="shared" si="75"/>
        <v>0.93849134308911408</v>
      </c>
      <c r="Q697" s="4">
        <f t="shared" si="75"/>
        <v>0.99540014149026512</v>
      </c>
      <c r="R697" s="4">
        <f t="shared" si="75"/>
        <v>0.96046681439560344</v>
      </c>
      <c r="S697" s="4">
        <f t="shared" si="75"/>
        <v>0.99609911141851404</v>
      </c>
    </row>
    <row r="698" spans="1:19" x14ac:dyDescent="0.2">
      <c r="A698">
        <v>690</v>
      </c>
      <c r="B698">
        <f t="shared" si="73"/>
        <v>2.8899999999999415</v>
      </c>
      <c r="C698">
        <f t="shared" si="71"/>
        <v>191.11999999999952</v>
      </c>
      <c r="D698" s="8">
        <f>EXP(SUMPRODUCT(LN($F698:$S698),AlturaTRI!$C$24:$P$24)+SUMPRODUCT(LN(1-$F698:$S698),1-AlturaTRI!$C$24:$P$24))</f>
        <v>1.8021244728727613E-21</v>
      </c>
      <c r="E698">
        <f t="shared" si="72"/>
        <v>2.8132257888509237E-3</v>
      </c>
      <c r="F698" s="4">
        <f t="shared" si="75"/>
        <v>0.64401366010770289</v>
      </c>
      <c r="G698" s="4">
        <f t="shared" si="75"/>
        <v>0.85604255330881673</v>
      </c>
      <c r="H698" s="4">
        <f t="shared" si="75"/>
        <v>0.89627325273434999</v>
      </c>
      <c r="I698" s="4">
        <f t="shared" si="75"/>
        <v>0.79976193153147057</v>
      </c>
      <c r="J698" s="4">
        <f t="shared" si="75"/>
        <v>0.96579455187523677</v>
      </c>
      <c r="K698" s="4">
        <f t="shared" si="75"/>
        <v>0.93923062275882385</v>
      </c>
      <c r="L698" s="4">
        <f t="shared" si="75"/>
        <v>0.99991605149136631</v>
      </c>
      <c r="M698" s="4">
        <f t="shared" si="75"/>
        <v>0.53285224319262281</v>
      </c>
      <c r="N698" s="4">
        <f t="shared" si="75"/>
        <v>0.98302950189849858</v>
      </c>
      <c r="O698" s="4">
        <f t="shared" si="75"/>
        <v>0.99948058668102391</v>
      </c>
      <c r="P698" s="4">
        <f t="shared" si="75"/>
        <v>0.93913085356987813</v>
      </c>
      <c r="Q698" s="4">
        <f t="shared" si="75"/>
        <v>0.99549340834265221</v>
      </c>
      <c r="R698" s="4">
        <f t="shared" si="75"/>
        <v>0.96106613433072707</v>
      </c>
      <c r="S698" s="4">
        <f t="shared" si="75"/>
        <v>0.9961912715800546</v>
      </c>
    </row>
    <row r="699" spans="1:19" x14ac:dyDescent="0.2">
      <c r="A699">
        <v>691</v>
      </c>
      <c r="B699">
        <f t="shared" si="73"/>
        <v>2.8999999999999413</v>
      </c>
      <c r="C699">
        <f t="shared" si="71"/>
        <v>191.19999999999953</v>
      </c>
      <c r="D699" s="8">
        <f>EXP(SUMPRODUCT(LN($F699:$S699),AlturaTRI!$C$24:$P$24)+SUMPRODUCT(LN(1-$F699:$S699),1-AlturaTRI!$C$24:$P$24))</f>
        <v>1.4769992439578698E-21</v>
      </c>
      <c r="E699">
        <f t="shared" si="72"/>
        <v>2.732950493660396E-3</v>
      </c>
      <c r="F699" s="4">
        <f t="shared" si="75"/>
        <v>0.64508774999269802</v>
      </c>
      <c r="G699" s="4">
        <f t="shared" si="75"/>
        <v>0.85739828750978386</v>
      </c>
      <c r="H699" s="4">
        <f t="shared" si="75"/>
        <v>0.89753199128052708</v>
      </c>
      <c r="I699" s="4">
        <f t="shared" si="75"/>
        <v>0.80117677413207433</v>
      </c>
      <c r="J699" s="4">
        <f t="shared" si="75"/>
        <v>0.96642961847882891</v>
      </c>
      <c r="K699" s="4">
        <f t="shared" si="75"/>
        <v>0.94015488670968006</v>
      </c>
      <c r="L699" s="4">
        <f t="shared" si="75"/>
        <v>0.99991862088333749</v>
      </c>
      <c r="M699" s="4">
        <f t="shared" si="75"/>
        <v>0.53540396859190431</v>
      </c>
      <c r="N699" s="4">
        <f t="shared" si="75"/>
        <v>0.9832106527691219</v>
      </c>
      <c r="O699" s="4">
        <f t="shared" si="75"/>
        <v>0.99949421232098823</v>
      </c>
      <c r="P699" s="4">
        <f t="shared" si="75"/>
        <v>0.93976414176865997</v>
      </c>
      <c r="Q699" s="4">
        <f t="shared" si="75"/>
        <v>0.99558479250198173</v>
      </c>
      <c r="R699" s="4">
        <f t="shared" si="75"/>
        <v>0.96165673133592033</v>
      </c>
      <c r="S699" s="4">
        <f t="shared" si="75"/>
        <v>0.99628126254695493</v>
      </c>
    </row>
    <row r="700" spans="1:19" x14ac:dyDescent="0.2">
      <c r="A700">
        <v>692</v>
      </c>
      <c r="B700">
        <f t="shared" si="73"/>
        <v>2.9099999999999411</v>
      </c>
      <c r="C700">
        <f t="shared" si="71"/>
        <v>191.27999999999952</v>
      </c>
      <c r="D700" s="8">
        <f>EXP(SUMPRODUCT(LN($F700:$S700),AlturaTRI!$C$24:$P$24)+SUMPRODUCT(LN(1-$F700:$S700),1-AlturaTRI!$C$24:$P$24))</f>
        <v>1.2103785869953421E-21</v>
      </c>
      <c r="E700">
        <f t="shared" si="72"/>
        <v>2.6547003677770279E-3</v>
      </c>
      <c r="F700" s="4">
        <f t="shared" si="75"/>
        <v>0.64616037968087769</v>
      </c>
      <c r="G700" s="4">
        <f t="shared" si="75"/>
        <v>0.85874336076825508</v>
      </c>
      <c r="H700" s="4">
        <f t="shared" si="75"/>
        <v>0.89877717997486373</v>
      </c>
      <c r="I700" s="4">
        <f t="shared" si="75"/>
        <v>0.80258408742707743</v>
      </c>
      <c r="J700" s="4">
        <f t="shared" si="75"/>
        <v>0.96705329650893479</v>
      </c>
      <c r="K700" s="4">
        <f t="shared" si="75"/>
        <v>0.94106597525404956</v>
      </c>
      <c r="L700" s="4">
        <f t="shared" si="75"/>
        <v>0.99992111164074615</v>
      </c>
      <c r="M700" s="4">
        <f t="shared" si="75"/>
        <v>0.53795384183592676</v>
      </c>
      <c r="N700" s="4">
        <f t="shared" si="75"/>
        <v>0.98338990262558679</v>
      </c>
      <c r="O700" s="4">
        <f t="shared" si="75"/>
        <v>0.9995074806990768</v>
      </c>
      <c r="P700" s="4">
        <f t="shared" si="75"/>
        <v>0.94039125938395374</v>
      </c>
      <c r="Q700" s="4">
        <f t="shared" si="75"/>
        <v>0.99567433163568209</v>
      </c>
      <c r="R700" s="4">
        <f t="shared" si="75"/>
        <v>0.96223872144025913</v>
      </c>
      <c r="S700" s="4">
        <f t="shared" si="75"/>
        <v>0.99636913499641067</v>
      </c>
    </row>
    <row r="701" spans="1:19" x14ac:dyDescent="0.2">
      <c r="A701">
        <v>693</v>
      </c>
      <c r="B701">
        <f t="shared" si="73"/>
        <v>2.9199999999999409</v>
      </c>
      <c r="C701">
        <f t="shared" si="71"/>
        <v>191.35999999999953</v>
      </c>
      <c r="D701" s="8">
        <f>EXP(SUMPRODUCT(LN($F701:$S701),AlturaTRI!$C$24:$P$24)+SUMPRODUCT(LN(1-$F701:$S701),1-AlturaTRI!$C$24:$P$24))</f>
        <v>9.9176359241541931E-22</v>
      </c>
      <c r="E701">
        <f t="shared" si="72"/>
        <v>2.578432851547607E-3</v>
      </c>
      <c r="F701" s="4">
        <f t="shared" si="75"/>
        <v>0.64723154038420461</v>
      </c>
      <c r="G701" s="4">
        <f t="shared" si="75"/>
        <v>0.86007781726755494</v>
      </c>
      <c r="H701" s="4">
        <f t="shared" si="75"/>
        <v>0.90000892291785173</v>
      </c>
      <c r="I701" s="4">
        <f t="shared" si="75"/>
        <v>0.8039838765833307</v>
      </c>
      <c r="J701" s="4">
        <f t="shared" si="75"/>
        <v>0.96766577537480636</v>
      </c>
      <c r="K701" s="4">
        <f t="shared" si="75"/>
        <v>0.9419640495163315</v>
      </c>
      <c r="L701" s="4">
        <f t="shared" si="75"/>
        <v>0.99992352616977764</v>
      </c>
      <c r="M701" s="4">
        <f t="shared" si="75"/>
        <v>0.54050173102137444</v>
      </c>
      <c r="N701" s="4">
        <f t="shared" si="75"/>
        <v>0.98356727072318351</v>
      </c>
      <c r="O701" s="4">
        <f t="shared" si="75"/>
        <v>0.9995204011735126</v>
      </c>
      <c r="P701" s="4">
        <f t="shared" si="75"/>
        <v>0.94101225786900677</v>
      </c>
      <c r="Q701" s="4">
        <f t="shared" si="75"/>
        <v>0.99576206267108625</v>
      </c>
      <c r="R701" s="4">
        <f t="shared" si="75"/>
        <v>0.96281221945980866</v>
      </c>
      <c r="S701" s="4">
        <f t="shared" si="75"/>
        <v>0.99645493843941868</v>
      </c>
    </row>
    <row r="702" spans="1:19" x14ac:dyDescent="0.2">
      <c r="A702">
        <v>694</v>
      </c>
      <c r="B702">
        <f t="shared" si="73"/>
        <v>2.9299999999999407</v>
      </c>
      <c r="C702">
        <f t="shared" si="71"/>
        <v>191.43999999999951</v>
      </c>
      <c r="D702" s="8">
        <f>EXP(SUMPRODUCT(LN($F702:$S702),AlturaTRI!$C$24:$P$24)+SUMPRODUCT(LN(1-$F702:$S702),1-AlturaTRI!$C$24:$P$24))</f>
        <v>8.1253402532393871E-22</v>
      </c>
      <c r="E702">
        <f t="shared" si="72"/>
        <v>2.5041060197501519E-3</v>
      </c>
      <c r="F702" s="4">
        <f t="shared" si="75"/>
        <v>0.64830122337093787</v>
      </c>
      <c r="G702" s="4">
        <f t="shared" si="75"/>
        <v>0.86140170178112896</v>
      </c>
      <c r="H702" s="4">
        <f t="shared" si="75"/>
        <v>0.90122732443863074</v>
      </c>
      <c r="I702" s="4">
        <f t="shared" si="75"/>
        <v>0.80537614729984686</v>
      </c>
      <c r="J702" s="4">
        <f t="shared" si="75"/>
        <v>0.96826724188299218</v>
      </c>
      <c r="K702" s="4">
        <f t="shared" si="75"/>
        <v>0.94284926946320924</v>
      </c>
      <c r="L702" s="4">
        <f t="shared" si="75"/>
        <v>0.99992586680301165</v>
      </c>
      <c r="M702" s="4">
        <f t="shared" si="75"/>
        <v>0.5430475046585852</v>
      </c>
      <c r="N702" s="4">
        <f t="shared" si="75"/>
        <v>0.9837427761369234</v>
      </c>
      <c r="O702" s="4">
        <f t="shared" si="75"/>
        <v>0.99953298285785874</v>
      </c>
      <c r="P702" s="4">
        <f t="shared" si="75"/>
        <v>0.94162718842884141</v>
      </c>
      <c r="Q702" s="4">
        <f t="shared" si="75"/>
        <v>0.995848021809429</v>
      </c>
      <c r="R702" s="4">
        <f t="shared" si="75"/>
        <v>0.96337733899995315</v>
      </c>
      <c r="S702" s="4">
        <f t="shared" si="75"/>
        <v>0.99653872124678466</v>
      </c>
    </row>
    <row r="703" spans="1:19" x14ac:dyDescent="0.2">
      <c r="A703">
        <v>695</v>
      </c>
      <c r="B703">
        <f t="shared" si="73"/>
        <v>2.9399999999999404</v>
      </c>
      <c r="C703">
        <f t="shared" si="71"/>
        <v>191.51999999999953</v>
      </c>
      <c r="D703" s="8">
        <f>EXP(SUMPRODUCT(LN($F703:$S703),AlturaTRI!$C$24:$P$24)+SUMPRODUCT(LN(1-$F703:$S703),1-AlturaTRI!$C$24:$P$24))</f>
        <v>6.6561317104584504E-22</v>
      </c>
      <c r="E703">
        <f t="shared" si="72"/>
        <v>2.4316785798945851E-3</v>
      </c>
      <c r="F703" s="4">
        <f t="shared" si="75"/>
        <v>0.64936941996584585</v>
      </c>
      <c r="G703" s="4">
        <f t="shared" si="75"/>
        <v>0.86271505965521122</v>
      </c>
      <c r="H703" s="4">
        <f t="shared" si="75"/>
        <v>0.90243248906402407</v>
      </c>
      <c r="I703" s="4">
        <f t="shared" si="75"/>
        <v>0.80676090580138482</v>
      </c>
      <c r="J703" s="4">
        <f t="shared" si="75"/>
        <v>0.96885788025227848</v>
      </c>
      <c r="K703" s="4">
        <f t="shared" si="75"/>
        <v>0.94372179388533983</v>
      </c>
      <c r="L703" s="4">
        <f t="shared" si="75"/>
        <v>0.9999281358016725</v>
      </c>
      <c r="M703" s="4">
        <f t="shared" si="75"/>
        <v>0.54559103169842971</v>
      </c>
      <c r="N703" s="4">
        <f t="shared" si="75"/>
        <v>0.98391643776290783</v>
      </c>
      <c r="O703" s="4">
        <f t="shared" si="75"/>
        <v>0.99954523462739087</v>
      </c>
      <c r="P703" s="4">
        <f t="shared" si="75"/>
        <v>0.94223610201739194</v>
      </c>
      <c r="Q703" s="4">
        <f t="shared" si="75"/>
        <v>0.99593224453960028</v>
      </c>
      <c r="R703" s="4">
        <f t="shared" si="75"/>
        <v>0.96393419245810563</v>
      </c>
      <c r="S703" s="4">
        <f t="shared" si="75"/>
        <v>0.99662053067458867</v>
      </c>
    </row>
    <row r="704" spans="1:19" x14ac:dyDescent="0.2">
      <c r="A704">
        <v>696</v>
      </c>
      <c r="B704">
        <f t="shared" si="73"/>
        <v>2.9499999999999402</v>
      </c>
      <c r="C704">
        <f t="shared" si="71"/>
        <v>191.59999999999951</v>
      </c>
      <c r="D704" s="8">
        <f>EXP(SUMPRODUCT(LN($F704:$S704),AlturaTRI!$C$24:$P$24)+SUMPRODUCT(LN(1-$F704:$S704),1-AlturaTRI!$C$24:$P$24))</f>
        <v>5.4519228149523733E-22</v>
      </c>
      <c r="E704">
        <f t="shared" si="72"/>
        <v>2.3611098702605205E-3</v>
      </c>
      <c r="F704" s="4">
        <f t="shared" si="75"/>
        <v>0.65043612155041342</v>
      </c>
      <c r="G704" s="4">
        <f t="shared" si="75"/>
        <v>0.86401793679164896</v>
      </c>
      <c r="H704" s="4">
        <f t="shared" si="75"/>
        <v>0.90362452148825478</v>
      </c>
      <c r="I704" s="4">
        <f t="shared" si="75"/>
        <v>0.80813815883201368</v>
      </c>
      <c r="J704" s="4">
        <f t="shared" si="75"/>
        <v>0.96943787212945054</v>
      </c>
      <c r="K704" s="4">
        <f t="shared" si="75"/>
        <v>0.94458178038013807</v>
      </c>
      <c r="L704" s="4">
        <f t="shared" si="75"/>
        <v>0.9999303353578104</v>
      </c>
      <c r="M704" s="4">
        <f t="shared" si="75"/>
        <v>0.54813218155899834</v>
      </c>
      <c r="N704" s="4">
        <f t="shared" si="75"/>
        <v>0.98408827431969637</v>
      </c>
      <c r="O704" s="4">
        <f t="shared" si="75"/>
        <v>0.9995571651253039</v>
      </c>
      <c r="P704" s="4">
        <f t="shared" si="75"/>
        <v>0.94283904933475593</v>
      </c>
      <c r="Q704" s="4">
        <f t="shared" si="75"/>
        <v>0.99601476565166136</v>
      </c>
      <c r="R704" s="4">
        <f t="shared" si="75"/>
        <v>0.96448289102678708</v>
      </c>
      <c r="S704" s="4">
        <f t="shared" si="75"/>
        <v>0.99670041288911926</v>
      </c>
    </row>
    <row r="705" spans="1:19" x14ac:dyDescent="0.2">
      <c r="A705">
        <v>697</v>
      </c>
      <c r="B705">
        <f t="shared" si="73"/>
        <v>2.95999999999994</v>
      </c>
      <c r="C705">
        <f t="shared" si="71"/>
        <v>191.67999999999952</v>
      </c>
      <c r="D705" s="8">
        <f>EXP(SUMPRODUCT(LN($F705:$S705),AlturaTRI!$C$24:$P$24)+SUMPRODUCT(LN(1-$F705:$S705),1-AlturaTRI!$C$24:$P$24))</f>
        <v>4.4650405916735319E-22</v>
      </c>
      <c r="E705">
        <f t="shared" si="72"/>
        <v>2.2923598576809544E-3</v>
      </c>
      <c r="F705" s="4">
        <f t="shared" si="75"/>
        <v>0.65150131956304602</v>
      </c>
      <c r="G705" s="4">
        <f t="shared" si="75"/>
        <v>0.86531037963089141</v>
      </c>
      <c r="H705" s="4">
        <f t="shared" si="75"/>
        <v>0.90480352654333973</v>
      </c>
      <c r="I705" s="4">
        <f t="shared" si="75"/>
        <v>0.80950791364865649</v>
      </c>
      <c r="J705" s="4">
        <f t="shared" si="75"/>
        <v>0.97000739660582602</v>
      </c>
      <c r="K705" s="4">
        <f t="shared" si="75"/>
        <v>0.94542938533562648</v>
      </c>
      <c r="L705" s="4">
        <f t="shared" si="75"/>
        <v>0.99993246759641641</v>
      </c>
      <c r="M705" s="4">
        <f t="shared" si="75"/>
        <v>0.55067082415208202</v>
      </c>
      <c r="N705" s="4">
        <f t="shared" si="75"/>
        <v>0.98425830434967143</v>
      </c>
      <c r="O705" s="4">
        <f t="shared" si="75"/>
        <v>0.99956878276875827</v>
      </c>
      <c r="P705" s="4">
        <f t="shared" si="75"/>
        <v>0.94343608082455832</v>
      </c>
      <c r="Q705" s="4">
        <f t="shared" si="75"/>
        <v>0.99609561925012347</v>
      </c>
      <c r="R705" s="4">
        <f t="shared" si="75"/>
        <v>0.96502354469705753</v>
      </c>
      <c r="S705" s="4">
        <f t="shared" si="75"/>
        <v>0.99677841299128578</v>
      </c>
    </row>
    <row r="706" spans="1:19" x14ac:dyDescent="0.2">
      <c r="A706">
        <v>698</v>
      </c>
      <c r="B706">
        <f t="shared" si="73"/>
        <v>2.9699999999999398</v>
      </c>
      <c r="C706">
        <f t="shared" si="71"/>
        <v>191.75999999999951</v>
      </c>
      <c r="D706" s="8">
        <f>EXP(SUMPRODUCT(LN($F706:$S706),AlturaTRI!$C$24:$P$24)+SUMPRODUCT(LN(1-$F706:$S706),1-AlturaTRI!$C$24:$P$24))</f>
        <v>3.6563648103445964E-22</v>
      </c>
      <c r="E706">
        <f t="shared" si="72"/>
        <v>2.2253891350804723E-3</v>
      </c>
      <c r="F706" s="4">
        <f t="shared" si="75"/>
        <v>0.65256500549926788</v>
      </c>
      <c r="G706" s="4">
        <f t="shared" si="75"/>
        <v>0.86659243513513995</v>
      </c>
      <c r="H706" s="4">
        <f t="shared" si="75"/>
        <v>0.90596960917015368</v>
      </c>
      <c r="I706" s="4">
        <f t="shared" si="75"/>
        <v>0.81087017801461447</v>
      </c>
      <c r="J706" s="4">
        <f t="shared" si="75"/>
        <v>0.97056663023451628</v>
      </c>
      <c r="K706" s="4">
        <f t="shared" si="75"/>
        <v>0.9462647639153261</v>
      </c>
      <c r="L706" s="4">
        <f t="shared" si="75"/>
        <v>0.99993453457747317</v>
      </c>
      <c r="M706" s="4">
        <f t="shared" si="75"/>
        <v>0.55320682990943526</v>
      </c>
      <c r="N706" s="4">
        <f t="shared" si="75"/>
        <v>0.98442654622039616</v>
      </c>
      <c r="O706" s="4">
        <f t="shared" si="75"/>
        <v>0.9995800957547708</v>
      </c>
      <c r="P706" s="4">
        <f t="shared" si="75"/>
        <v>0.9440272466714229</v>
      </c>
      <c r="Q706" s="4">
        <f t="shared" si="75"/>
        <v>0.99617483876699431</v>
      </c>
      <c r="R706" s="4">
        <f t="shared" si="75"/>
        <v>0.96555626226228797</v>
      </c>
      <c r="S706" s="4">
        <f t="shared" si="75"/>
        <v>0.99685457504051844</v>
      </c>
    </row>
    <row r="707" spans="1:19" x14ac:dyDescent="0.2">
      <c r="A707">
        <v>699</v>
      </c>
      <c r="B707">
        <f t="shared" si="73"/>
        <v>2.9799999999999396</v>
      </c>
      <c r="C707">
        <f t="shared" si="71"/>
        <v>191.83999999999952</v>
      </c>
      <c r="D707" s="8">
        <f>EXP(SUMPRODUCT(LN($F707:$S707),AlturaTRI!$C$24:$P$24)+SUMPRODUCT(LN(1-$F707:$S707),1-AlturaTRI!$C$24:$P$24))</f>
        <v>2.9937980190798295E-22</v>
      </c>
      <c r="E707">
        <f t="shared" si="72"/>
        <v>2.1601589187765788E-3</v>
      </c>
      <c r="F707" s="4">
        <f t="shared" si="75"/>
        <v>0.65362717091191824</v>
      </c>
      <c r="G707" s="4">
        <f t="shared" si="75"/>
        <v>0.86786415077166845</v>
      </c>
      <c r="H707" s="4">
        <f t="shared" si="75"/>
        <v>0.90712287439016437</v>
      </c>
      <c r="I707" s="4">
        <f t="shared" si="75"/>
        <v>0.81222496019307611</v>
      </c>
      <c r="J707" s="4">
        <f t="shared" si="75"/>
        <v>0.97111574704837178</v>
      </c>
      <c r="K707" s="4">
        <f t="shared" si="75"/>
        <v>0.94708807004415729</v>
      </c>
      <c r="L707" s="4">
        <f t="shared" si="75"/>
        <v>0.99993653829794227</v>
      </c>
      <c r="M707" s="4">
        <f t="shared" si="75"/>
        <v>0.55574006980881219</v>
      </c>
      <c r="N707" s="4">
        <f t="shared" si="75"/>
        <v>0.984593018125974</v>
      </c>
      <c r="O707" s="4">
        <f t="shared" si="75"/>
        <v>0.99959111206595308</v>
      </c>
      <c r="P707" s="4">
        <f t="shared" si="75"/>
        <v>0.9446125967985548</v>
      </c>
      <c r="Q707" s="4">
        <f t="shared" si="75"/>
        <v>0.99625245697459386</v>
      </c>
      <c r="R707" s="4">
        <f t="shared" si="75"/>
        <v>0.96608115132225625</v>
      </c>
      <c r="S707" s="4">
        <f t="shared" si="75"/>
        <v>0.99692894207816329</v>
      </c>
    </row>
    <row r="708" spans="1:19" x14ac:dyDescent="0.2">
      <c r="A708">
        <v>700</v>
      </c>
      <c r="B708">
        <f t="shared" si="73"/>
        <v>2.9899999999999394</v>
      </c>
      <c r="C708">
        <f t="shared" si="71"/>
        <v>191.9199999999995</v>
      </c>
      <c r="D708" s="8">
        <f>EXP(SUMPRODUCT(LN($F708:$S708),AlturaTRI!$C$24:$P$24)+SUMPRODUCT(LN(1-$F708:$S708),1-AlturaTRI!$C$24:$P$24))</f>
        <v>2.4510084339074959E-22</v>
      </c>
      <c r="E708">
        <f t="shared" si="72"/>
        <v>2.096631045552621E-3</v>
      </c>
      <c r="F708" s="4">
        <f t="shared" si="75"/>
        <v>0.65468780741134047</v>
      </c>
      <c r="G708" s="4">
        <f t="shared" si="75"/>
        <v>0.869125574496313</v>
      </c>
      <c r="H708" s="4">
        <f t="shared" si="75"/>
        <v>0.90826342727783027</v>
      </c>
      <c r="I708" s="4">
        <f t="shared" ref="G708:S727" si="76">1/(1+EXP(-I$2*($B708-I$3)))</f>
        <v>0.81357226894061108</v>
      </c>
      <c r="J708" s="4">
        <f t="shared" si="76"/>
        <v>0.97165491857857178</v>
      </c>
      <c r="K708" s="4">
        <f t="shared" si="76"/>
        <v>0.94789945639532625</v>
      </c>
      <c r="L708" s="4">
        <f t="shared" si="76"/>
        <v>0.9999384806936914</v>
      </c>
      <c r="M708" s="4">
        <f t="shared" si="76"/>
        <v>0.55827041539976385</v>
      </c>
      <c r="N708" s="4">
        <f t="shared" si="76"/>
        <v>0.98475773808839762</v>
      </c>
      <c r="O708" s="4">
        <f t="shared" si="76"/>
        <v>0.99960183947609937</v>
      </c>
      <c r="P708" s="4">
        <f t="shared" si="76"/>
        <v>0.94519218086542678</v>
      </c>
      <c r="Q708" s="4">
        <f t="shared" si="76"/>
        <v>0.99632850599814615</v>
      </c>
      <c r="R708" s="4">
        <f t="shared" si="76"/>
        <v>0.96659831828755693</v>
      </c>
      <c r="S708" s="4">
        <f t="shared" si="76"/>
        <v>0.99700155615038311</v>
      </c>
    </row>
    <row r="709" spans="1:19" x14ac:dyDescent="0.2">
      <c r="A709">
        <v>701</v>
      </c>
      <c r="B709">
        <f t="shared" si="73"/>
        <v>2.9999999999999392</v>
      </c>
      <c r="C709">
        <f t="shared" si="71"/>
        <v>191.99999999999952</v>
      </c>
      <c r="D709" s="8">
        <f>EXP(SUMPRODUCT(LN($F709:$S709),AlturaTRI!$C$24:$P$24)+SUMPRODUCT(LN(1-$F709:$S709),1-AlturaTRI!$C$24:$P$24))</f>
        <v>2.0063971792039278E-22</v>
      </c>
      <c r="E709">
        <f t="shared" si="72"/>
        <v>2.034767969510741E-3</v>
      </c>
      <c r="F709" s="4">
        <f t="shared" ref="F709:S767" si="77">1/(1+EXP(-F$2*($B709-F$3)))</f>
        <v>0.65574690666556867</v>
      </c>
      <c r="G709" s="4">
        <f t="shared" si="76"/>
        <v>0.87037675473713527</v>
      </c>
      <c r="H709" s="4">
        <f t="shared" si="76"/>
        <v>0.90939137293365913</v>
      </c>
      <c r="I709" s="4">
        <f t="shared" si="76"/>
        <v>0.81491211350065251</v>
      </c>
      <c r="J709" s="4">
        <f t="shared" si="76"/>
        <v>0.97218431387381354</v>
      </c>
      <c r="K709" s="4">
        <f t="shared" si="76"/>
        <v>0.94869907437816603</v>
      </c>
      <c r="L709" s="4">
        <f t="shared" si="76"/>
        <v>0.99994036364136218</v>
      </c>
      <c r="M709" s="4">
        <f t="shared" si="76"/>
        <v>0.56079773882918416</v>
      </c>
      <c r="N709" s="4">
        <f t="shared" si="76"/>
        <v>0.98492072395890062</v>
      </c>
      <c r="O709" s="4">
        <f t="shared" si="76"/>
        <v>0.99961228555563308</v>
      </c>
      <c r="P709" s="4">
        <f t="shared" si="76"/>
        <v>0.94576604826557031</v>
      </c>
      <c r="Q709" s="4">
        <f t="shared" si="76"/>
        <v>0.99640301732814662</v>
      </c>
      <c r="R709" s="4">
        <f t="shared" si="76"/>
        <v>0.9671078683843074</v>
      </c>
      <c r="S709" s="4">
        <f t="shared" si="76"/>
        <v>0.99707245833057268</v>
      </c>
    </row>
    <row r="710" spans="1:19" x14ac:dyDescent="0.2">
      <c r="A710">
        <v>702</v>
      </c>
      <c r="B710">
        <f t="shared" si="73"/>
        <v>3.0099999999999389</v>
      </c>
      <c r="C710">
        <f t="shared" si="71"/>
        <v>192.0799999999995</v>
      </c>
      <c r="D710" s="8">
        <f>EXP(SUMPRODUCT(LN($F710:$S710),AlturaTRI!$C$24:$P$24)+SUMPRODUCT(LN(1-$F710:$S710),1-AlturaTRI!$C$24:$P$24))</f>
        <v>1.642249967362409E-22</v>
      </c>
      <c r="E710">
        <f t="shared" si="72"/>
        <v>1.9745327587131242E-3</v>
      </c>
      <c r="F710" s="4">
        <f t="shared" si="77"/>
        <v>0.65680446040051021</v>
      </c>
      <c r="G710" s="4">
        <f t="shared" si="76"/>
        <v>0.8716177403782599</v>
      </c>
      <c r="H710" s="4">
        <f t="shared" si="76"/>
        <v>0.91050681645792064</v>
      </c>
      <c r="I710" s="4">
        <f t="shared" si="76"/>
        <v>0.81624450359696954</v>
      </c>
      <c r="J710" s="4">
        <f t="shared" si="76"/>
        <v>0.97270409952006798</v>
      </c>
      <c r="K710" s="4">
        <f t="shared" si="76"/>
        <v>0.94948707412690969</v>
      </c>
      <c r="L710" s="4">
        <f t="shared" si="76"/>
        <v>0.99994218896018183</v>
      </c>
      <c r="M710" s="4">
        <f t="shared" si="76"/>
        <v>0.56332191286659827</v>
      </c>
      <c r="N710" s="4">
        <f t="shared" si="76"/>
        <v>0.98508199341929858</v>
      </c>
      <c r="O710" s="4">
        <f t="shared" si="76"/>
        <v>0.99962245767690849</v>
      </c>
      <c r="P710" s="4">
        <f t="shared" si="76"/>
        <v>0.94633424812446953</v>
      </c>
      <c r="Q710" s="4">
        <f t="shared" si="76"/>
        <v>0.99647602183250905</v>
      </c>
      <c r="R710" s="4">
        <f t="shared" si="76"/>
        <v>0.96760990565914251</v>
      </c>
      <c r="S710" s="4">
        <f t="shared" si="76"/>
        <v>0.99714168874129749</v>
      </c>
    </row>
    <row r="711" spans="1:19" x14ac:dyDescent="0.2">
      <c r="A711">
        <v>703</v>
      </c>
      <c r="B711">
        <f t="shared" si="73"/>
        <v>3.0199999999999387</v>
      </c>
      <c r="C711">
        <f t="shared" si="71"/>
        <v>192.15999999999951</v>
      </c>
      <c r="D711" s="8">
        <f>EXP(SUMPRODUCT(LN($F711:$S711),AlturaTRI!$C$24:$P$24)+SUMPRODUCT(LN(1-$F711:$S711),1-AlturaTRI!$C$24:$P$24))</f>
        <v>1.3440403824512519E-22</v>
      </c>
      <c r="E711">
        <f t="shared" si="72"/>
        <v>1.9158890916197947E-3</v>
      </c>
      <c r="F711" s="4">
        <f t="shared" si="77"/>
        <v>0.65786046040012192</v>
      </c>
      <c r="G711" s="4">
        <f t="shared" si="76"/>
        <v>0.87284858074389282</v>
      </c>
      <c r="H711" s="4">
        <f t="shared" si="76"/>
        <v>0.91160986292500756</v>
      </c>
      <c r="I711" s="4">
        <f t="shared" si="76"/>
        <v>0.81756944942712984</v>
      </c>
      <c r="J711" s="4">
        <f t="shared" si="76"/>
        <v>0.9732144396608583</v>
      </c>
      <c r="K711" s="4">
        <f t="shared" si="76"/>
        <v>0.95026360449036718</v>
      </c>
      <c r="L711" s="4">
        <f t="shared" si="76"/>
        <v>0.99994395841371819</v>
      </c>
      <c r="M711" s="4">
        <f t="shared" si="76"/>
        <v>0.56584281092917843</v>
      </c>
      <c r="N711" s="4">
        <f t="shared" si="76"/>
        <v>0.98524156398333118</v>
      </c>
      <c r="O711" s="4">
        <f t="shared" si="76"/>
        <v>0.99963236301937863</v>
      </c>
      <c r="P711" s="4">
        <f t="shared" si="76"/>
        <v>0.94689682929755381</v>
      </c>
      <c r="Q711" s="4">
        <f t="shared" si="76"/>
        <v>0.99654754976849735</v>
      </c>
      <c r="R711" s="4">
        <f t="shared" si="76"/>
        <v>0.96810453298448151</v>
      </c>
      <c r="S711" s="4">
        <f t="shared" si="76"/>
        <v>0.99720928657576335</v>
      </c>
    </row>
    <row r="712" spans="1:19" x14ac:dyDescent="0.2">
      <c r="A712">
        <v>704</v>
      </c>
      <c r="B712">
        <f t="shared" si="73"/>
        <v>3.0299999999999385</v>
      </c>
      <c r="C712">
        <f t="shared" si="71"/>
        <v>192.2399999999995</v>
      </c>
      <c r="D712" s="8">
        <f>EXP(SUMPRODUCT(LN($F712:$S712),AlturaTRI!$C$24:$P$24)+SUMPRODUCT(LN(1-$F712:$S712),1-AlturaTRI!$C$24:$P$24))</f>
        <v>1.0998577587067436E-22</v>
      </c>
      <c r="E712">
        <f t="shared" si="72"/>
        <v>1.8588012533310276E-3</v>
      </c>
      <c r="F712" s="4">
        <f t="shared" si="77"/>
        <v>0.65891489850658402</v>
      </c>
      <c r="G712" s="4">
        <f t="shared" si="76"/>
        <v>0.87406932558251538</v>
      </c>
      <c r="H712" s="4">
        <f t="shared" si="76"/>
        <v>0.91270061735844277</v>
      </c>
      <c r="I712" s="4">
        <f t="shared" si="76"/>
        <v>0.81888696165595731</v>
      </c>
      <c r="J712" s="4">
        <f t="shared" si="76"/>
        <v>0.97371549601802942</v>
      </c>
      <c r="K712" s="4">
        <f t="shared" si="76"/>
        <v>0.95102881302247788</v>
      </c>
      <c r="L712" s="4">
        <f t="shared" si="76"/>
        <v>0.99994567371158261</v>
      </c>
      <c r="M712" s="4">
        <f t="shared" si="76"/>
        <v>0.56836030710647933</v>
      </c>
      <c r="N712" s="4">
        <f t="shared" si="76"/>
        <v>0.98539945299799492</v>
      </c>
      <c r="O712" s="4">
        <f t="shared" si="76"/>
        <v>0.99964200857462582</v>
      </c>
      <c r="P712" s="4">
        <f t="shared" si="76"/>
        <v>0.94745384036829083</v>
      </c>
      <c r="Q712" s="4">
        <f t="shared" si="76"/>
        <v>0.99661763079444432</v>
      </c>
      <c r="R712" s="4">
        <f t="shared" si="76"/>
        <v>0.96859185206405696</v>
      </c>
      <c r="S712" s="4">
        <f t="shared" si="76"/>
        <v>0.99727529011882754</v>
      </c>
    </row>
    <row r="713" spans="1:19" x14ac:dyDescent="0.2">
      <c r="A713">
        <v>705</v>
      </c>
      <c r="B713">
        <f t="shared" si="73"/>
        <v>3.0399999999999383</v>
      </c>
      <c r="C713">
        <f t="shared" si="71"/>
        <v>192.31999999999951</v>
      </c>
      <c r="D713" s="8">
        <f>EXP(SUMPRODUCT(LN($F713:$S713),AlturaTRI!$C$24:$P$24)+SUMPRODUCT(LN(1-$F713:$S713),1-AlturaTRI!$C$24:$P$24))</f>
        <v>8.9993744086370916E-23</v>
      </c>
      <c r="E713">
        <f t="shared" si="72"/>
        <v>1.8032341316424152E-3</v>
      </c>
      <c r="F713" s="4">
        <f t="shared" si="77"/>
        <v>0.6599677666204693</v>
      </c>
      <c r="G713" s="4">
        <f t="shared" si="76"/>
        <v>0.87528002505126434</v>
      </c>
      <c r="H713" s="4">
        <f t="shared" si="76"/>
        <v>0.91377918470652209</v>
      </c>
      <c r="I713" s="4">
        <f t="shared" si="76"/>
        <v>0.82019705140898524</v>
      </c>
      <c r="J713" s="4">
        <f t="shared" si="76"/>
        <v>0.97420742791297033</v>
      </c>
      <c r="K713" s="4">
        <f t="shared" si="76"/>
        <v>0.95178284597371754</v>
      </c>
      <c r="L713" s="4">
        <f t="shared" si="76"/>
        <v>0.99994733651107937</v>
      </c>
      <c r="M713" s="4">
        <f t="shared" si="76"/>
        <v>0.57087427618488396</v>
      </c>
      <c r="N713" s="4">
        <f t="shared" si="76"/>
        <v>0.98555567764487495</v>
      </c>
      <c r="O713" s="4">
        <f t="shared" si="76"/>
        <v>0.99965140115126527</v>
      </c>
      <c r="P713" s="4">
        <f t="shared" si="76"/>
        <v>0.9480053296463743</v>
      </c>
      <c r="Q713" s="4">
        <f t="shared" si="76"/>
        <v>0.99668629398125774</v>
      </c>
      <c r="R713" s="4">
        <f t="shared" si="76"/>
        <v>0.96907196343869251</v>
      </c>
      <c r="S713" s="4">
        <f t="shared" si="76"/>
        <v>0.99733973676755971</v>
      </c>
    </row>
    <row r="714" spans="1:19" x14ac:dyDescent="0.2">
      <c r="A714">
        <v>706</v>
      </c>
      <c r="B714">
        <f t="shared" si="73"/>
        <v>3.0499999999999381</v>
      </c>
      <c r="C714">
        <f t="shared" ref="C714:C777" si="78">B714*$B$3+$B$2</f>
        <v>192.39999999999949</v>
      </c>
      <c r="D714" s="8">
        <f>EXP(SUMPRODUCT(LN($F714:$S714),AlturaTRI!$C$24:$P$24)+SUMPRODUCT(LN(1-$F714:$S714),1-AlturaTRI!$C$24:$P$24))</f>
        <v>7.3627516058238941E-23</v>
      </c>
      <c r="E714">
        <f t="shared" ref="E714:E777" si="79">1/SQRT(2*PI())*EXP(-(B714^2)/2)/0.4*$B$6</f>
        <v>1.7491532129204621E-3</v>
      </c>
      <c r="F714" s="4">
        <f t="shared" si="77"/>
        <v>0.66101905670090644</v>
      </c>
      <c r="G714" s="4">
        <f t="shared" si="76"/>
        <v>0.87648072970049373</v>
      </c>
      <c r="H714" s="4">
        <f t="shared" si="76"/>
        <v>0.91484566981858939</v>
      </c>
      <c r="I714" s="4">
        <f t="shared" si="76"/>
        <v>0.8214997302659045</v>
      </c>
      <c r="J714" s="4">
        <f t="shared" si="76"/>
        <v>0.97469039228825727</v>
      </c>
      <c r="K714" s="4">
        <f t="shared" si="76"/>
        <v>0.9525258482833302</v>
      </c>
      <c r="L714" s="4">
        <f t="shared" si="76"/>
        <v>0.99994894841880544</v>
      </c>
      <c r="M714" s="4">
        <f t="shared" si="76"/>
        <v>0.57338459367174766</v>
      </c>
      <c r="N714" s="4">
        <f t="shared" si="76"/>
        <v>0.98571025494146947</v>
      </c>
      <c r="O714" s="4">
        <f t="shared" si="76"/>
        <v>0.99966054737971788</v>
      </c>
      <c r="P714" s="4">
        <f t="shared" si="76"/>
        <v>0.94855134516600825</v>
      </c>
      <c r="Q714" s="4">
        <f t="shared" si="76"/>
        <v>0.99675356782372249</v>
      </c>
      <c r="R714" s="4">
        <f t="shared" si="76"/>
        <v>0.96954496649231992</v>
      </c>
      <c r="S714" s="4">
        <f t="shared" si="76"/>
        <v>0.99740266305135838</v>
      </c>
    </row>
    <row r="715" spans="1:19" x14ac:dyDescent="0.2">
      <c r="A715">
        <v>707</v>
      </c>
      <c r="B715">
        <f t="shared" ref="B715:B778" si="80">B714+0.01</f>
        <v>3.0599999999999379</v>
      </c>
      <c r="C715">
        <f t="shared" si="78"/>
        <v>192.47999999999951</v>
      </c>
      <c r="D715" s="8">
        <f>EXP(SUMPRODUCT(LN($F715:$S715),AlturaTRI!$C$24:$P$24)+SUMPRODUCT(LN(1-$F715:$S715),1-AlturaTRI!$C$24:$P$24))</f>
        <v>6.0231051155868924E-23</v>
      </c>
      <c r="E715">
        <f t="shared" si="79"/>
        <v>1.6965245778065012E-3</v>
      </c>
      <c r="F715" s="4">
        <f t="shared" si="77"/>
        <v>0.66206876076574117</v>
      </c>
      <c r="G715" s="4">
        <f t="shared" si="76"/>
        <v>0.877671490458523</v>
      </c>
      <c r="H715" s="4">
        <f t="shared" si="76"/>
        <v>0.91590017742193919</v>
      </c>
      <c r="I715" s="4">
        <f t="shared" si="76"/>
        <v>0.82279501025401414</v>
      </c>
      <c r="J715" s="4">
        <f t="shared" si="76"/>
        <v>0.97516454372968475</v>
      </c>
      <c r="K715" s="4">
        <f t="shared" si="76"/>
        <v>0.95325796357236148</v>
      </c>
      <c r="L715" s="4">
        <f t="shared" si="76"/>
        <v>0.99995051099220189</v>
      </c>
      <c r="M715" s="4">
        <f t="shared" si="76"/>
        <v>0.57589113581923357</v>
      </c>
      <c r="N715" s="4">
        <f t="shared" si="76"/>
        <v>0.98586320174251074</v>
      </c>
      <c r="O715" s="4">
        <f t="shared" si="76"/>
        <v>0.999669453716862</v>
      </c>
      <c r="P715" s="4">
        <f t="shared" si="76"/>
        <v>0.94909193468428199</v>
      </c>
      <c r="Q715" s="4">
        <f t="shared" si="76"/>
        <v>0.99681948025159661</v>
      </c>
      <c r="R715" s="4">
        <f t="shared" si="76"/>
        <v>0.97001095945822113</v>
      </c>
      <c r="S715" s="4">
        <f t="shared" si="76"/>
        <v>0.99746410465163715</v>
      </c>
    </row>
    <row r="716" spans="1:19" x14ac:dyDescent="0.2">
      <c r="A716">
        <v>708</v>
      </c>
      <c r="B716">
        <f t="shared" si="80"/>
        <v>3.0699999999999377</v>
      </c>
      <c r="C716">
        <f t="shared" si="78"/>
        <v>192.55999999999949</v>
      </c>
      <c r="D716" s="8">
        <f>EXP(SUMPRODUCT(LN($F716:$S716),AlturaTRI!$C$24:$P$24)+SUMPRODUCT(LN(1-$F716:$S716),1-AlturaTRI!$C$24:$P$24))</f>
        <v>4.9266717854505786E-23</v>
      </c>
      <c r="E716">
        <f t="shared" si="79"/>
        <v>1.6453148967566066E-3</v>
      </c>
      <c r="F716" s="4">
        <f t="shared" si="77"/>
        <v>0.66311687089169202</v>
      </c>
      <c r="G716" s="4">
        <f t="shared" si="76"/>
        <v>0.8788523586165724</v>
      </c>
      <c r="H716" s="4">
        <f t="shared" si="76"/>
        <v>0.91694281209933648</v>
      </c>
      <c r="I716" s="4">
        <f t="shared" si="76"/>
        <v>0.82408290384167004</v>
      </c>
      <c r="J716" s="4">
        <f t="shared" si="76"/>
        <v>0.97563003448865226</v>
      </c>
      <c r="K716" s="4">
        <f t="shared" si="76"/>
        <v>0.95397933413747071</v>
      </c>
      <c r="L716" s="4">
        <f t="shared" si="76"/>
        <v>0.99995202574105635</v>
      </c>
      <c r="M716" s="4">
        <f t="shared" si="76"/>
        <v>0.57839377964782701</v>
      </c>
      <c r="N716" s="4">
        <f t="shared" si="76"/>
        <v>0.98601453474128009</v>
      </c>
      <c r="O716" s="4">
        <f t="shared" si="76"/>
        <v>0.99967812645056353</v>
      </c>
      <c r="P716" s="4">
        <f t="shared" si="76"/>
        <v>0.94962714567963802</v>
      </c>
      <c r="Q716" s="4">
        <f t="shared" si="76"/>
        <v>0.99688405864050844</v>
      </c>
      <c r="R716" s="4">
        <f t="shared" si="76"/>
        <v>0.97047003942548793</v>
      </c>
      <c r="S716" s="4">
        <f t="shared" si="76"/>
        <v>0.99752409642108164</v>
      </c>
    </row>
    <row r="717" spans="1:19" x14ac:dyDescent="0.2">
      <c r="A717">
        <v>709</v>
      </c>
      <c r="B717">
        <f t="shared" si="80"/>
        <v>3.0799999999999375</v>
      </c>
      <c r="C717">
        <f t="shared" si="78"/>
        <v>192.6399999999995</v>
      </c>
      <c r="D717" s="8">
        <f>EXP(SUMPRODUCT(LN($F717:$S717),AlturaTRI!$C$24:$P$24)+SUMPRODUCT(LN(1-$F717:$S717),1-AlturaTRI!$C$24:$P$24))</f>
        <v>4.0293977395726913E-23</v>
      </c>
      <c r="E717">
        <f t="shared" si="79"/>
        <v>1.5954914254250399E-3</v>
      </c>
      <c r="F717" s="4">
        <f t="shared" si="77"/>
        <v>0.66416337921450119</v>
      </c>
      <c r="G717" s="4">
        <f t="shared" si="76"/>
        <v>0.88002338581388773</v>
      </c>
      <c r="H717" s="4">
        <f t="shared" si="76"/>
        <v>0.91797367826714982</v>
      </c>
      <c r="I717" s="4">
        <f t="shared" si="76"/>
        <v>0.82536342393173778</v>
      </c>
      <c r="J717" s="4">
        <f t="shared" si="76"/>
        <v>0.976087014504877</v>
      </c>
      <c r="K717" s="4">
        <f t="shared" si="76"/>
        <v>0.95469010094549356</v>
      </c>
      <c r="L717" s="4">
        <f t="shared" si="76"/>
        <v>0.99995349412896173</v>
      </c>
      <c r="M717" s="4">
        <f t="shared" si="76"/>
        <v>0.58089240296952427</v>
      </c>
      <c r="N717" s="4">
        <f t="shared" si="76"/>
        <v>0.98616427047091793</v>
      </c>
      <c r="O717" s="4">
        <f t="shared" si="76"/>
        <v>0.99968657170408759</v>
      </c>
      <c r="P717" s="4">
        <f t="shared" si="76"/>
        <v>0.95015702535042834</v>
      </c>
      <c r="Q717" s="4">
        <f t="shared" si="76"/>
        <v>0.99694732982265366</v>
      </c>
      <c r="R717" s="4">
        <f t="shared" si="76"/>
        <v>0.97092230234568599</v>
      </c>
      <c r="S717" s="4">
        <f t="shared" si="76"/>
        <v>0.99758267240249177</v>
      </c>
    </row>
    <row r="718" spans="1:19" x14ac:dyDescent="0.2">
      <c r="A718">
        <v>710</v>
      </c>
      <c r="B718">
        <f t="shared" si="80"/>
        <v>3.0899999999999372</v>
      </c>
      <c r="C718">
        <f t="shared" si="78"/>
        <v>192.71999999999949</v>
      </c>
      <c r="D718" s="8">
        <f>EXP(SUMPRODUCT(LN($F718:$S718),AlturaTRI!$C$24:$P$24)+SUMPRODUCT(LN(1-$F718:$S718),1-AlturaTRI!$C$24:$P$24))</f>
        <v>3.2951894415809719E-23</v>
      </c>
      <c r="E718">
        <f t="shared" si="79"/>
        <v>1.5470219998986847E-3</v>
      </c>
      <c r="F718" s="4">
        <f t="shared" si="77"/>
        <v>0.66520827792908255</v>
      </c>
      <c r="G718" s="4">
        <f t="shared" si="76"/>
        <v>0.88118462402305375</v>
      </c>
      <c r="H718" s="4">
        <f t="shared" si="76"/>
        <v>0.91899288015408975</v>
      </c>
      <c r="I718" s="4">
        <f t="shared" si="76"/>
        <v>0.82663658385504935</v>
      </c>
      <c r="J718" s="4">
        <f t="shared" si="76"/>
        <v>0.97653563142940347</v>
      </c>
      <c r="K718" s="4">
        <f t="shared" si="76"/>
        <v>0.95539040362873551</v>
      </c>
      <c r="L718" s="4">
        <f t="shared" si="76"/>
        <v>0.99995491757472765</v>
      </c>
      <c r="M718" s="4">
        <f t="shared" si="76"/>
        <v>0.58338688441068176</v>
      </c>
      <c r="N718" s="4">
        <f t="shared" si="76"/>
        <v>0.98631242530572816</v>
      </c>
      <c r="O718" s="4">
        <f t="shared" si="76"/>
        <v>0.99969479544039686</v>
      </c>
      <c r="P718" s="4">
        <f t="shared" si="76"/>
        <v>0.9506816206135581</v>
      </c>
      <c r="Q718" s="4">
        <f t="shared" si="76"/>
        <v>0.9970093200973007</v>
      </c>
      <c r="R718" s="4">
        <f t="shared" si="76"/>
        <v>0.97136784303971291</v>
      </c>
      <c r="S718" s="4">
        <f t="shared" si="76"/>
        <v>0.99763986584721365</v>
      </c>
    </row>
    <row r="719" spans="1:19" x14ac:dyDescent="0.2">
      <c r="A719">
        <v>711</v>
      </c>
      <c r="B719">
        <f t="shared" si="80"/>
        <v>3.099999999999937</v>
      </c>
      <c r="C719">
        <f t="shared" si="78"/>
        <v>192.7999999999995</v>
      </c>
      <c r="D719" s="8">
        <f>EXP(SUMPRODUCT(LN($F719:$S719),AlturaTRI!$C$24:$P$24)+SUMPRODUCT(LN(1-$F719:$S719),1-AlturaTRI!$C$24:$P$24))</f>
        <v>2.6944789446231648E-23</v>
      </c>
      <c r="E719">
        <f t="shared" si="79"/>
        <v>1.4998750317897758E-3</v>
      </c>
      <c r="F719" s="4">
        <f t="shared" si="77"/>
        <v>0.66625155928966406</v>
      </c>
      <c r="G719" s="4">
        <f t="shared" si="76"/>
        <v>0.88233612553550089</v>
      </c>
      <c r="H719" s="4">
        <f t="shared" si="76"/>
        <v>0.92000052178054659</v>
      </c>
      <c r="I719" s="4">
        <f t="shared" si="76"/>
        <v>0.82790239736386551</v>
      </c>
      <c r="J719" s="4">
        <f t="shared" si="76"/>
        <v>0.97697603064788363</v>
      </c>
      <c r="K719" s="4">
        <f t="shared" si="76"/>
        <v>0.95608038048096966</v>
      </c>
      <c r="L719" s="4">
        <f t="shared" si="76"/>
        <v>0.99995629745375136</v>
      </c>
      <c r="M719" s="4">
        <f t="shared" si="76"/>
        <v>0.58587710343452082</v>
      </c>
      <c r="N719" s="4">
        <f t="shared" si="76"/>
        <v>0.98645901546247827</v>
      </c>
      <c r="O719" s="4">
        <f t="shared" si="76"/>
        <v>0.99970280346633766</v>
      </c>
      <c r="P719" s="4">
        <f t="shared" si="76"/>
        <v>0.95120097810321524</v>
      </c>
      <c r="Q719" s="4">
        <f t="shared" si="76"/>
        <v>0.99707005524110248</v>
      </c>
      <c r="R719" s="4">
        <f t="shared" si="76"/>
        <v>0.97180675520484272</v>
      </c>
      <c r="S719" s="4">
        <f t="shared" si="76"/>
        <v>0.99769570923316997</v>
      </c>
    </row>
    <row r="720" spans="1:19" x14ac:dyDescent="0.2">
      <c r="A720">
        <v>712</v>
      </c>
      <c r="B720">
        <f t="shared" si="80"/>
        <v>3.1099999999999368</v>
      </c>
      <c r="C720">
        <f t="shared" si="78"/>
        <v>192.87999999999948</v>
      </c>
      <c r="D720" s="8">
        <f>EXP(SUMPRODUCT(LN($F720:$S720),AlturaTRI!$C$24:$P$24)+SUMPRODUCT(LN(1-$F720:$S720),1-AlturaTRI!$C$24:$P$24))</f>
        <v>2.2030470472024461E-23</v>
      </c>
      <c r="E720">
        <f t="shared" si="79"/>
        <v>1.4540195031941033E-3</v>
      </c>
      <c r="F720" s="4">
        <f t="shared" si="77"/>
        <v>0.6672932156099266</v>
      </c>
      <c r="G720" s="4">
        <f t="shared" si="76"/>
        <v>0.88347794294720383</v>
      </c>
      <c r="H720" s="4">
        <f t="shared" si="76"/>
        <v>0.92099670693851943</v>
      </c>
      <c r="I720" s="4">
        <f t="shared" si="76"/>
        <v>0.82916087862534615</v>
      </c>
      <c r="J720" s="4">
        <f t="shared" si="76"/>
        <v>0.97740835530409742</v>
      </c>
      <c r="K720" s="4">
        <f t="shared" si="76"/>
        <v>0.95676016845411793</v>
      </c>
      <c r="L720" s="4">
        <f t="shared" si="76"/>
        <v>0.99995763509934521</v>
      </c>
      <c r="M720" s="4">
        <f t="shared" si="76"/>
        <v>0.58836294036327819</v>
      </c>
      <c r="N720" s="4">
        <f t="shared" si="76"/>
        <v>0.98660405700169163</v>
      </c>
      <c r="O720" s="4">
        <f t="shared" si="76"/>
        <v>0.99971060143671697</v>
      </c>
      <c r="P720" s="4">
        <f t="shared" si="76"/>
        <v>0.95171514416968472</v>
      </c>
      <c r="Q720" s="4">
        <f t="shared" si="76"/>
        <v>0.99712956051821999</v>
      </c>
      <c r="R720" s="4">
        <f t="shared" si="76"/>
        <v>0.9722391314219434</v>
      </c>
      <c r="S720" s="4">
        <f t="shared" si="76"/>
        <v>0.99775023428249887</v>
      </c>
    </row>
    <row r="721" spans="1:19" x14ac:dyDescent="0.2">
      <c r="A721">
        <v>713</v>
      </c>
      <c r="B721">
        <f t="shared" si="80"/>
        <v>3.1199999999999366</v>
      </c>
      <c r="C721">
        <f t="shared" si="78"/>
        <v>192.9599999999995</v>
      </c>
      <c r="D721" s="8">
        <f>EXP(SUMPRODUCT(LN($F721:$S721),AlturaTRI!$C$24:$P$24)+SUMPRODUCT(LN(1-$F721:$S721),1-AlturaTRI!$C$24:$P$24))</f>
        <v>1.8010581245745017E-23</v>
      </c>
      <c r="E721">
        <f t="shared" si="79"/>
        <v>1.409424961521772E-3</v>
      </c>
      <c r="F721" s="4">
        <f t="shared" si="77"/>
        <v>0.66833323926313848</v>
      </c>
      <c r="G721" s="4">
        <f t="shared" si="76"/>
        <v>0.88461012914457204</v>
      </c>
      <c r="H721" s="4">
        <f t="shared" si="76"/>
        <v>0.92198153917212877</v>
      </c>
      <c r="I721" s="4">
        <f t="shared" si="76"/>
        <v>0.83041204221503051</v>
      </c>
      <c r="J721" s="4">
        <f t="shared" si="76"/>
        <v>0.97783274632369044</v>
      </c>
      <c r="K721" s="4">
        <f t="shared" si="76"/>
        <v>0.95742990315559184</v>
      </c>
      <c r="L721" s="4">
        <f t="shared" si="76"/>
        <v>0.99995893180402351</v>
      </c>
      <c r="M721" s="4">
        <f t="shared" si="76"/>
        <v>0.59084427639999471</v>
      </c>
      <c r="N721" s="4">
        <f t="shared" si="76"/>
        <v>0.98674756582893675</v>
      </c>
      <c r="O721" s="4">
        <f t="shared" si="76"/>
        <v>0.9997181948582744</v>
      </c>
      <c r="P721" s="4">
        <f t="shared" si="76"/>
        <v>0.95222416487824324</v>
      </c>
      <c r="Q721" s="4">
        <f t="shared" si="76"/>
        <v>0.99718786069026111</v>
      </c>
      <c r="R721" s="4">
        <f t="shared" si="76"/>
        <v>0.97266506316286139</v>
      </c>
      <c r="S721" s="4">
        <f t="shared" si="76"/>
        <v>0.99780347197880426</v>
      </c>
    </row>
    <row r="722" spans="1:19" x14ac:dyDescent="0.2">
      <c r="A722">
        <v>714</v>
      </c>
      <c r="B722">
        <f t="shared" si="80"/>
        <v>3.1299999999999364</v>
      </c>
      <c r="C722">
        <f t="shared" si="78"/>
        <v>193.03999999999948</v>
      </c>
      <c r="D722" s="8">
        <f>EXP(SUMPRODUCT(LN($F722:$S722),AlturaTRI!$C$24:$P$24)+SUMPRODUCT(LN(1-$F722:$S722),1-AlturaTRI!$C$24:$P$24))</f>
        <v>1.4722686679461699E-23</v>
      </c>
      <c r="E722">
        <f t="shared" si="79"/>
        <v>1.3660615142074462E-3</v>
      </c>
      <c r="F722" s="4">
        <f t="shared" si="77"/>
        <v>0.66937162268228512</v>
      </c>
      <c r="G722" s="4">
        <f t="shared" si="76"/>
        <v>0.88573273729053748</v>
      </c>
      <c r="H722" s="4">
        <f t="shared" si="76"/>
        <v>0.92295512175870553</v>
      </c>
      <c r="I722" s="4">
        <f t="shared" si="76"/>
        <v>0.83165590311032689</v>
      </c>
      <c r="J722" s="4">
        <f t="shared" si="76"/>
        <v>0.97824934243810358</v>
      </c>
      <c r="K722" s="4">
        <f t="shared" si="76"/>
        <v>0.95808971884627225</v>
      </c>
      <c r="L722" s="4">
        <f t="shared" si="76"/>
        <v>0.99996018882075133</v>
      </c>
      <c r="M722" s="4">
        <f t="shared" si="76"/>
        <v>0.59332099364993363</v>
      </c>
      <c r="N722" s="4">
        <f t="shared" si="76"/>
        <v>0.98688955769610887</v>
      </c>
      <c r="O722" s="4">
        <f t="shared" si="76"/>
        <v>0.9997255890935498</v>
      </c>
      <c r="P722" s="4">
        <f t="shared" si="76"/>
        <v>0.95272808600813541</v>
      </c>
      <c r="Q722" s="4">
        <f t="shared" si="76"/>
        <v>0.99724498002603656</v>
      </c>
      <c r="R722" s="4">
        <f t="shared" si="76"/>
        <v>0.97308464079796175</v>
      </c>
      <c r="S722" s="4">
        <f t="shared" si="76"/>
        <v>0.99785545258403019</v>
      </c>
    </row>
    <row r="723" spans="1:19" x14ac:dyDescent="0.2">
      <c r="A723">
        <v>715</v>
      </c>
      <c r="B723">
        <f t="shared" si="80"/>
        <v>3.1399999999999362</v>
      </c>
      <c r="C723">
        <f t="shared" si="78"/>
        <v>193.11999999999949</v>
      </c>
      <c r="D723" s="8">
        <f>EXP(SUMPRODUCT(LN($F723:$S723),AlturaTRI!$C$24:$P$24)+SUMPRODUCT(LN(1-$F723:$S723),1-AlturaTRI!$C$24:$P$24))</f>
        <v>1.2033783541101874E-23</v>
      </c>
      <c r="E723">
        <f t="shared" si="79"/>
        <v>1.3238998233068863E-3</v>
      </c>
      <c r="F723" s="4">
        <f t="shared" si="77"/>
        <v>0.67040835836019486</v>
      </c>
      <c r="G723" s="4">
        <f t="shared" si="76"/>
        <v>0.88684582081083485</v>
      </c>
      <c r="H723" s="4">
        <f t="shared" si="76"/>
        <v>0.92391755769045147</v>
      </c>
      <c r="I723" s="4">
        <f t="shared" si="76"/>
        <v>0.83289247668401545</v>
      </c>
      <c r="J723" s="4">
        <f t="shared" si="76"/>
        <v>0.97865828020866952</v>
      </c>
      <c r="K723" s="4">
        <f t="shared" si="76"/>
        <v>0.95873974843910359</v>
      </c>
      <c r="L723" s="4">
        <f t="shared" si="76"/>
        <v>0.99996140736415384</v>
      </c>
      <c r="M723" s="4">
        <f t="shared" si="76"/>
        <v>0.59579297514162144</v>
      </c>
      <c r="N723" s="4">
        <f t="shared" si="76"/>
        <v>0.9870300482027059</v>
      </c>
      <c r="O723" s="4">
        <f t="shared" si="76"/>
        <v>0.99973278936465138</v>
      </c>
      <c r="P723" s="4">
        <f t="shared" si="76"/>
        <v>0.95322695305162986</v>
      </c>
      <c r="Q723" s="4">
        <f t="shared" si="76"/>
        <v>0.99730094231113586</v>
      </c>
      <c r="R723" s="4">
        <f t="shared" si="76"/>
        <v>0.97349795360381397</v>
      </c>
      <c r="S723" s="4">
        <f t="shared" si="76"/>
        <v>0.99790620565496468</v>
      </c>
    </row>
    <row r="724" spans="1:19" x14ac:dyDescent="0.2">
      <c r="A724">
        <v>716</v>
      </c>
      <c r="B724">
        <f t="shared" si="80"/>
        <v>3.149999999999936</v>
      </c>
      <c r="C724">
        <f t="shared" si="78"/>
        <v>193.19999999999948</v>
      </c>
      <c r="D724" s="8">
        <f>EXP(SUMPRODUCT(LN($F724:$S724),AlturaTRI!$C$24:$P$24)+SUMPRODUCT(LN(1-$F724:$S724),1-AlturaTRI!$C$24:$P$24))</f>
        <v>9.8349804756554067E-24</v>
      </c>
      <c r="E724">
        <f t="shared" si="79"/>
        <v>1.2829110999864658E-3</v>
      </c>
      <c r="F724" s="4">
        <f t="shared" si="77"/>
        <v>0.67144343884966085</v>
      </c>
      <c r="G724" s="4">
        <f t="shared" si="76"/>
        <v>0.88794943338047905</v>
      </c>
      <c r="H724" s="4">
        <f t="shared" si="76"/>
        <v>0.92486894965665689</v>
      </c>
      <c r="I724" s="4">
        <f t="shared" si="76"/>
        <v>0.83412177869776583</v>
      </c>
      <c r="J724" s="4">
        <f t="shared" si="76"/>
        <v>0.97905969405085747</v>
      </c>
      <c r="K724" s="4">
        <f t="shared" si="76"/>
        <v>0.95938012349828483</v>
      </c>
      <c r="L724" s="4">
        <f t="shared" si="76"/>
        <v>0.99996258861168852</v>
      </c>
      <c r="M724" s="4">
        <f t="shared" si="76"/>
        <v>0.59826010484750458</v>
      </c>
      <c r="N724" s="4">
        <f t="shared" si="76"/>
        <v>0.98716905279709932</v>
      </c>
      <c r="O724" s="4">
        <f t="shared" si="76"/>
        <v>0.99973980075692459</v>
      </c>
      <c r="P724" s="4">
        <f t="shared" si="76"/>
        <v>0.95372081121315055</v>
      </c>
      <c r="Q724" s="4">
        <f t="shared" si="76"/>
        <v>0.9973557708573263</v>
      </c>
      <c r="R724" s="4">
        <f t="shared" si="76"/>
        <v>0.97390508977101942</v>
      </c>
      <c r="S724" s="4">
        <f t="shared" si="76"/>
        <v>0.99795576005937936</v>
      </c>
    </row>
    <row r="725" spans="1:19" x14ac:dyDescent="0.2">
      <c r="A725">
        <v>717</v>
      </c>
      <c r="B725">
        <f t="shared" si="80"/>
        <v>3.1599999999999357</v>
      </c>
      <c r="C725">
        <f t="shared" si="78"/>
        <v>193.27999999999949</v>
      </c>
      <c r="D725" s="8">
        <f>EXP(SUMPRODUCT(LN($F725:$S725),AlturaTRI!$C$24:$P$24)+SUMPRODUCT(LN(1-$F725:$S725),1-AlturaTRI!$C$24:$P$24))</f>
        <v>8.0371372130760714E-24</v>
      </c>
      <c r="E725">
        <f t="shared" si="79"/>
        <v>1.2430670989122001E-3</v>
      </c>
      <c r="F725" s="4">
        <f t="shared" si="77"/>
        <v>0.67247685676355795</v>
      </c>
      <c r="G725" s="4">
        <f t="shared" si="76"/>
        <v>0.88904362891043887</v>
      </c>
      <c r="H725" s="4">
        <f t="shared" si="76"/>
        <v>0.92580940002647638</v>
      </c>
      <c r="I725" s="4">
        <f t="shared" si="76"/>
        <v>0.83534382529566886</v>
      </c>
      <c r="J725" s="4">
        <f t="shared" si="76"/>
        <v>0.97945371625863709</v>
      </c>
      <c r="K725" s="4">
        <f t="shared" si="76"/>
        <v>0.96001097423903237</v>
      </c>
      <c r="L725" s="4">
        <f t="shared" si="76"/>
        <v>0.99996373370478331</v>
      </c>
      <c r="M725" s="4">
        <f t="shared" si="76"/>
        <v>0.60072226770421389</v>
      </c>
      <c r="N725" s="4">
        <f t="shared" si="76"/>
        <v>0.98730658677779815</v>
      </c>
      <c r="O725" s="4">
        <f t="shared" si="76"/>
        <v>0.9997466282225268</v>
      </c>
      <c r="P725" s="4">
        <f t="shared" si="76"/>
        <v>0.95420970540848438</v>
      </c>
      <c r="Q725" s="4">
        <f t="shared" si="76"/>
        <v>0.99740948851177957</v>
      </c>
      <c r="R725" s="4">
        <f t="shared" si="76"/>
        <v>0.97430613641216568</v>
      </c>
      <c r="S725" s="4">
        <f t="shared" si="76"/>
        <v>0.99800414399181447</v>
      </c>
    </row>
    <row r="726" spans="1:19" x14ac:dyDescent="0.2">
      <c r="A726">
        <v>718</v>
      </c>
      <c r="B726">
        <f t="shared" si="80"/>
        <v>3.1699999999999355</v>
      </c>
      <c r="C726">
        <f t="shared" si="78"/>
        <v>193.35999999999947</v>
      </c>
      <c r="D726" s="8">
        <f>EXP(SUMPRODUCT(LN($F726:$S726),AlturaTRI!$C$24:$P$24)+SUMPRODUCT(LN(1-$F726:$S726),1-AlturaTRI!$C$24:$P$24))</f>
        <v>6.5672904832832899E-24</v>
      </c>
      <c r="E726">
        <f t="shared" si="79"/>
        <v>1.204340112544725E-3</v>
      </c>
      <c r="F726" s="4">
        <f t="shared" si="77"/>
        <v>0.67350860477495555</v>
      </c>
      <c r="G726" s="4">
        <f t="shared" si="76"/>
        <v>0.89012846153450553</v>
      </c>
      <c r="H726" s="4">
        <f t="shared" si="76"/>
        <v>0.92673901083224675</v>
      </c>
      <c r="I726" s="4">
        <f t="shared" si="76"/>
        <v>0.83655863299778555</v>
      </c>
      <c r="J726" s="4">
        <f t="shared" si="76"/>
        <v>0.97984047702894861</v>
      </c>
      <c r="K726" s="4">
        <f t="shared" si="76"/>
        <v>0.96063242952789973</v>
      </c>
      <c r="L726" s="4">
        <f t="shared" si="76"/>
        <v>0.99996484374993833</v>
      </c>
      <c r="M726" s="4">
        <f t="shared" si="76"/>
        <v>0.60317934963243058</v>
      </c>
      <c r="N726" s="4">
        <f t="shared" si="76"/>
        <v>0.98744266529470781</v>
      </c>
      <c r="O726" s="4">
        <f t="shared" si="76"/>
        <v>0.99975327658390789</v>
      </c>
      <c r="P726" s="4">
        <f t="shared" si="76"/>
        <v>0.95469368026406343</v>
      </c>
      <c r="Q726" s="4">
        <f t="shared" si="76"/>
        <v>0.99746211766612536</v>
      </c>
      <c r="R726" s="4">
        <f t="shared" si="76"/>
        <v>0.97470117956990454</v>
      </c>
      <c r="S726" s="4">
        <f t="shared" si="76"/>
        <v>0.99805138498901513</v>
      </c>
    </row>
    <row r="727" spans="1:19" x14ac:dyDescent="0.2">
      <c r="A727">
        <v>719</v>
      </c>
      <c r="B727">
        <f t="shared" si="80"/>
        <v>3.1799999999999353</v>
      </c>
      <c r="C727">
        <f t="shared" si="78"/>
        <v>193.43999999999949</v>
      </c>
      <c r="D727" s="8">
        <f>EXP(SUMPRODUCT(LN($F727:$S727),AlturaTRI!$C$24:$P$24)+SUMPRODUCT(LN(1-$F727:$S727),1-AlturaTRI!$C$24:$P$24))</f>
        <v>5.36572508519786E-24</v>
      </c>
      <c r="E727">
        <f t="shared" si="79"/>
        <v>1.1667029653464763E-3</v>
      </c>
      <c r="F727" s="4">
        <f t="shared" si="77"/>
        <v>0.67453867561722713</v>
      </c>
      <c r="G727" s="4">
        <f t="shared" si="76"/>
        <v>0.89120398559636194</v>
      </c>
      <c r="H727" s="4">
        <f t="shared" si="76"/>
        <v>0.92765788375334435</v>
      </c>
      <c r="I727" s="4">
        <f t="shared" si="76"/>
        <v>0.83776621869371437</v>
      </c>
      <c r="J727" s="4">
        <f t="shared" si="76"/>
        <v>0.98022010448625418</v>
      </c>
      <c r="K727" s="4">
        <f t="shared" si="76"/>
        <v>0.96124461688362628</v>
      </c>
      <c r="L727" s="4">
        <f t="shared" si="76"/>
        <v>0.99996591981979321</v>
      </c>
      <c r="M727" s="4">
        <f t="shared" si="76"/>
        <v>0.60563123755634696</v>
      </c>
      <c r="N727" s="4">
        <f t="shared" si="76"/>
        <v>0.98757730335038107</v>
      </c>
      <c r="O727" s="4">
        <f t="shared" si="76"/>
        <v>0.99975975053720167</v>
      </c>
      <c r="P727" s="4">
        <f t="shared" si="76"/>
        <v>0.9551727801163169</v>
      </c>
      <c r="Q727" s="4">
        <f t="shared" ref="G727:S747" si="81">1/(1+EXP(-Q$2*($B727-Q$3)))</f>
        <v>0.99751368026533893</v>
      </c>
      <c r="R727" s="4">
        <f t="shared" si="81"/>
        <v>0.97509030422514276</v>
      </c>
      <c r="S727" s="4">
        <f t="shared" si="81"/>
        <v>0.998097509945025</v>
      </c>
    </row>
    <row r="728" spans="1:19" x14ac:dyDescent="0.2">
      <c r="A728">
        <v>720</v>
      </c>
      <c r="B728">
        <f t="shared" si="80"/>
        <v>3.1899999999999351</v>
      </c>
      <c r="C728">
        <f t="shared" si="78"/>
        <v>193.51999999999947</v>
      </c>
      <c r="D728" s="8">
        <f>EXP(SUMPRODUCT(LN($F728:$S728),AlturaTRI!$C$24:$P$24)+SUMPRODUCT(LN(1-$F728:$S728),1-AlturaTRI!$C$24:$P$24))</f>
        <v>4.3835739561589246E-24</v>
      </c>
      <c r="E728">
        <f t="shared" si="79"/>
        <v>1.130129007907252E-3</v>
      </c>
      <c r="F728" s="4">
        <f t="shared" si="77"/>
        <v>0.67556706208415351</v>
      </c>
      <c r="G728" s="4">
        <f t="shared" si="81"/>
        <v>0.89227025563684448</v>
      </c>
      <c r="H728" s="4">
        <f t="shared" si="81"/>
        <v>0.92856612010057116</v>
      </c>
      <c r="I728" s="4">
        <f t="shared" si="81"/>
        <v>0.83896659963617892</v>
      </c>
      <c r="J728" s="4">
        <f t="shared" si="81"/>
        <v>0.98059272470715297</v>
      </c>
      <c r="K728" s="4">
        <f t="shared" si="81"/>
        <v>0.96184766247850428</v>
      </c>
      <c r="L728" s="4">
        <f t="shared" si="81"/>
        <v>0.99996696295416521</v>
      </c>
      <c r="M728" s="4">
        <f t="shared" si="81"/>
        <v>0.60807781942271644</v>
      </c>
      <c r="N728" s="4">
        <f t="shared" si="81"/>
        <v>0.98771051580126357</v>
      </c>
      <c r="O728" s="4">
        <f t="shared" si="81"/>
        <v>0.99976605465552637</v>
      </c>
      <c r="P728" s="4">
        <f t="shared" si="81"/>
        <v>0.95564704901109765</v>
      </c>
      <c r="Q728" s="4">
        <f t="shared" si="81"/>
        <v>0.99756419781646122</v>
      </c>
      <c r="R728" s="4">
        <f t="shared" si="81"/>
        <v>0.9754735943053392</v>
      </c>
      <c r="S728" s="4">
        <f t="shared" si="81"/>
        <v>0.99814254512594702</v>
      </c>
    </row>
    <row r="729" spans="1:19" x14ac:dyDescent="0.2">
      <c r="A729">
        <v>721</v>
      </c>
      <c r="B729">
        <f t="shared" si="80"/>
        <v>3.1999999999999349</v>
      </c>
      <c r="C729">
        <f t="shared" si="78"/>
        <v>193.59999999999948</v>
      </c>
      <c r="D729" s="8">
        <f>EXP(SUMPRODUCT(LN($F729:$S729),AlturaTRI!$C$24:$P$24)+SUMPRODUCT(LN(1-$F729:$S729),1-AlturaTRI!$C$24:$P$24))</f>
        <v>3.5808519446649829E-24</v>
      </c>
      <c r="E729">
        <f t="shared" si="79"/>
        <v>1.0945921109941413E-3</v>
      </c>
      <c r="F729" s="4">
        <f t="shared" si="77"/>
        <v>0.67659375703002433</v>
      </c>
      <c r="G729" s="4">
        <f t="shared" si="81"/>
        <v>0.89332732638140644</v>
      </c>
      <c r="H729" s="4">
        <f t="shared" si="81"/>
        <v>0.92946382080106238</v>
      </c>
      <c r="I729" s="4">
        <f t="shared" si="81"/>
        <v>0.84015979343463587</v>
      </c>
      <c r="J729" s="4">
        <f t="shared" si="81"/>
        <v>0.98095846174504076</v>
      </c>
      <c r="K729" s="4">
        <f t="shared" si="81"/>
        <v>0.96244169114023803</v>
      </c>
      <c r="L729" s="4">
        <f t="shared" si="81"/>
        <v>0.99996797416105154</v>
      </c>
      <c r="M729" s="4">
        <f t="shared" si="81"/>
        <v>0.61051898421948636</v>
      </c>
      <c r="N729" s="4">
        <f t="shared" si="81"/>
        <v>0.98784231735893469</v>
      </c>
      <c r="O729" s="4">
        <f t="shared" si="81"/>
        <v>0.99977219339220258</v>
      </c>
      <c r="P729" s="4">
        <f t="shared" si="81"/>
        <v>0.95611653070317337</v>
      </c>
      <c r="Q729" s="4">
        <f t="shared" si="81"/>
        <v>0.9976136913971575</v>
      </c>
      <c r="R729" s="4">
        <f t="shared" si="81"/>
        <v>0.97585113269290191</v>
      </c>
      <c r="S729" s="4">
        <f t="shared" si="81"/>
        <v>0.99818651618437548</v>
      </c>
    </row>
    <row r="730" spans="1:19" x14ac:dyDescent="0.2">
      <c r="A730">
        <v>722</v>
      </c>
      <c r="B730">
        <f t="shared" si="80"/>
        <v>3.2099999999999347</v>
      </c>
      <c r="C730">
        <f t="shared" si="78"/>
        <v>193.67999999999947</v>
      </c>
      <c r="D730" s="8">
        <f>EXP(SUMPRODUCT(LN($F730:$S730),AlturaTRI!$C$24:$P$24)+SUMPRODUCT(LN(1-$F730:$S730),1-AlturaTRI!$C$24:$P$24))</f>
        <v>2.9248451083566097E-24</v>
      </c>
      <c r="E730">
        <f t="shared" si="79"/>
        <v>1.0600666595317087E-3</v>
      </c>
      <c r="F730" s="4">
        <f t="shared" si="77"/>
        <v>0.67761875336973332</v>
      </c>
      <c r="G730" s="4">
        <f t="shared" si="81"/>
        <v>0.8943752527277754</v>
      </c>
      <c r="H730" s="4">
        <f t="shared" si="81"/>
        <v>0.93035108638370878</v>
      </c>
      <c r="I730" s="4">
        <f t="shared" si="81"/>
        <v>0.84134581804890485</v>
      </c>
      <c r="J730" s="4">
        <f t="shared" si="81"/>
        <v>0.98131743765479973</v>
      </c>
      <c r="K730" s="4">
        <f t="shared" si="81"/>
        <v>0.96302682635427883</v>
      </c>
      <c r="L730" s="4">
        <f t="shared" si="81"/>
        <v>0.99996895441760336</v>
      </c>
      <c r="M730" s="4">
        <f t="shared" si="81"/>
        <v>0.61295462199400741</v>
      </c>
      <c r="N730" s="4">
        <f t="shared" si="81"/>
        <v>0.98797272259133839</v>
      </c>
      <c r="O730" s="4">
        <f t="shared" si="81"/>
        <v>0.99977817108388489</v>
      </c>
      <c r="P730" s="4">
        <f t="shared" si="81"/>
        <v>0.95658126865578907</v>
      </c>
      <c r="Q730" s="4">
        <f t="shared" si="81"/>
        <v>0.99766218166411613</v>
      </c>
      <c r="R730" s="4">
        <f t="shared" si="81"/>
        <v>0.97622300123367434</v>
      </c>
      <c r="S730" s="4">
        <f t="shared" si="81"/>
        <v>0.99822944817350812</v>
      </c>
    </row>
    <row r="731" spans="1:19" x14ac:dyDescent="0.2">
      <c r="A731">
        <v>723</v>
      </c>
      <c r="B731">
        <f t="shared" si="80"/>
        <v>3.2199999999999345</v>
      </c>
      <c r="C731">
        <f t="shared" si="78"/>
        <v>193.75999999999948</v>
      </c>
      <c r="D731" s="8">
        <f>EXP(SUMPRODUCT(LN($F731:$S731),AlturaTRI!$C$24:$P$24)+SUMPRODUCT(LN(1-$F731:$S731),1-AlturaTRI!$C$24:$P$24))</f>
        <v>2.3887914147567732E-24</v>
      </c>
      <c r="E731">
        <f t="shared" si="79"/>
        <v>1.0265275465181788E-3</v>
      </c>
      <c r="F731" s="4">
        <f t="shared" si="77"/>
        <v>0.67864204407887085</v>
      </c>
      <c r="G731" s="4">
        <f t="shared" si="81"/>
        <v>0.8954140897338102</v>
      </c>
      <c r="H731" s="4">
        <f t="shared" si="81"/>
        <v>0.93122801696508095</v>
      </c>
      <c r="I731" s="4">
        <f t="shared" si="81"/>
        <v>0.84252469178282363</v>
      </c>
      <c r="J731" s="4">
        <f t="shared" si="81"/>
        <v>0.98166977251749754</v>
      </c>
      <c r="K731" s="4">
        <f t="shared" si="81"/>
        <v>0.96360319026661978</v>
      </c>
      <c r="L731" s="4">
        <f t="shared" si="81"/>
        <v>0.9999699046710695</v>
      </c>
      <c r="M731" s="4">
        <f t="shared" si="81"/>
        <v>0.61538462387081594</v>
      </c>
      <c r="N731" s="4">
        <f t="shared" si="81"/>
        <v>0.9881017459240109</v>
      </c>
      <c r="O731" s="4">
        <f t="shared" si="81"/>
        <v>0.99978399195361245</v>
      </c>
      <c r="P731" s="4">
        <f t="shared" si="81"/>
        <v>0.95704130604029181</v>
      </c>
      <c r="Q731" s="4">
        <f t="shared" si="81"/>
        <v>0.9977096888612893</v>
      </c>
      <c r="R731" s="4">
        <f t="shared" si="81"/>
        <v>0.97658928074550722</v>
      </c>
      <c r="S731" s="4">
        <f t="shared" si="81"/>
        <v>0.99827136556094187</v>
      </c>
    </row>
    <row r="732" spans="1:19" x14ac:dyDescent="0.2">
      <c r="A732">
        <v>724</v>
      </c>
      <c r="B732">
        <f t="shared" si="80"/>
        <v>3.2299999999999343</v>
      </c>
      <c r="C732">
        <f t="shared" si="78"/>
        <v>193.83999999999946</v>
      </c>
      <c r="D732" s="8">
        <f>EXP(SUMPRODUCT(LN($F732:$S732),AlturaTRI!$C$24:$P$24)+SUMPRODUCT(LN(1-$F732:$S732),1-AlturaTRI!$C$24:$P$24))</f>
        <v>1.9508002563989472E-24</v>
      </c>
      <c r="E732">
        <f t="shared" si="79"/>
        <v>9.9395016688321488E-4</v>
      </c>
      <c r="F732" s="4">
        <f t="shared" si="77"/>
        <v>0.67966362219381071</v>
      </c>
      <c r="G732" s="4">
        <f t="shared" si="81"/>
        <v>0.8964438926055539</v>
      </c>
      <c r="H732" s="4">
        <f t="shared" si="81"/>
        <v>0.93209471223585361</v>
      </c>
      <c r="I732" s="4">
        <f t="shared" si="81"/>
        <v>0.84369643327792654</v>
      </c>
      <c r="J732" s="4">
        <f t="shared" si="81"/>
        <v>0.98201558446508252</v>
      </c>
      <c r="K732" s="4">
        <f t="shared" si="81"/>
        <v>0.96417090368702763</v>
      </c>
      <c r="L732" s="4">
        <f t="shared" si="81"/>
        <v>0.99997082583971131</v>
      </c>
      <c r="M732" s="4">
        <f t="shared" si="81"/>
        <v>0.61780888206898232</v>
      </c>
      <c r="N732" s="4">
        <f t="shared" si="81"/>
        <v>0.98822940164130013</v>
      </c>
      <c r="O732" s="4">
        <f t="shared" si="81"/>
        <v>0.99978966011378079</v>
      </c>
      <c r="P732" s="4">
        <f t="shared" si="81"/>
        <v>0.95749668573582392</v>
      </c>
      <c r="Q732" s="4">
        <f t="shared" si="81"/>
        <v>0.99775623282798043</v>
      </c>
      <c r="R732" s="4">
        <f t="shared" si="81"/>
        <v>0.97695005102690879</v>
      </c>
      <c r="S732" s="4">
        <f t="shared" si="81"/>
        <v>0.99831229224216356</v>
      </c>
    </row>
    <row r="733" spans="1:19" x14ac:dyDescent="0.2">
      <c r="A733">
        <v>725</v>
      </c>
      <c r="B733">
        <f t="shared" si="80"/>
        <v>3.239999999999934</v>
      </c>
      <c r="C733">
        <f t="shared" si="78"/>
        <v>193.91999999999948</v>
      </c>
      <c r="D733" s="8">
        <f>EXP(SUMPRODUCT(LN($F733:$S733),AlturaTRI!$C$24:$P$24)+SUMPRODUCT(LN(1-$F733:$S733),1-AlturaTRI!$C$24:$P$24))</f>
        <v>1.5929676575754279E-24</v>
      </c>
      <c r="E733">
        <f t="shared" si="79"/>
        <v>9.6231041129276999E-4</v>
      </c>
      <c r="F733" s="4">
        <f t="shared" si="77"/>
        <v>0.68068348081179431</v>
      </c>
      <c r="G733" s="4">
        <f t="shared" si="81"/>
        <v>0.89746471668548367</v>
      </c>
      <c r="H733" s="4">
        <f t="shared" si="81"/>
        <v>0.93295127144771628</v>
      </c>
      <c r="I733" s="4">
        <f t="shared" si="81"/>
        <v>0.84486106150715023</v>
      </c>
      <c r="J733" s="4">
        <f t="shared" si="81"/>
        <v>0.98235498970505952</v>
      </c>
      <c r="K733" s="4">
        <f t="shared" si="81"/>
        <v>0.96473008609269806</v>
      </c>
      <c r="L733" s="4">
        <f t="shared" si="81"/>
        <v>0.99997171881368996</v>
      </c>
      <c r="M733" s="4">
        <f t="shared" si="81"/>
        <v>0.62022728991902198</v>
      </c>
      <c r="N733" s="4">
        <f t="shared" si="81"/>
        <v>0.98835570388757854</v>
      </c>
      <c r="O733" s="4">
        <f t="shared" si="81"/>
        <v>0.9997951795690363</v>
      </c>
      <c r="P733" s="4">
        <f t="shared" si="81"/>
        <v>0.95794745032907502</v>
      </c>
      <c r="Q733" s="4">
        <f t="shared" si="81"/>
        <v>0.99780183300677805</v>
      </c>
      <c r="R733" s="4">
        <f t="shared" si="81"/>
        <v>0.97730539086576418</v>
      </c>
      <c r="S733" s="4">
        <f t="shared" si="81"/>
        <v>0.99835225155373719</v>
      </c>
    </row>
    <row r="734" spans="1:19" x14ac:dyDescent="0.2">
      <c r="A734">
        <v>726</v>
      </c>
      <c r="B734">
        <f t="shared" si="80"/>
        <v>3.2499999999999338</v>
      </c>
      <c r="C734">
        <f t="shared" si="78"/>
        <v>193.99999999999946</v>
      </c>
      <c r="D734" s="8">
        <f>EXP(SUMPRODUCT(LN($F734:$S734),AlturaTRI!$C$24:$P$24)+SUMPRODUCT(LN(1-$F734:$S734),1-AlturaTRI!$C$24:$P$24))</f>
        <v>1.3006518165935987E-24</v>
      </c>
      <c r="E734">
        <f t="shared" si="79"/>
        <v>9.3158465990633374E-4</v>
      </c>
      <c r="F734" s="4">
        <f t="shared" si="77"/>
        <v>0.68170161309100996</v>
      </c>
      <c r="G734" s="4">
        <f t="shared" si="81"/>
        <v>0.89847661744095686</v>
      </c>
      <c r="H734" s="4">
        <f t="shared" si="81"/>
        <v>0.93379779340076474</v>
      </c>
      <c r="I734" s="4">
        <f t="shared" si="81"/>
        <v>0.84601859576856597</v>
      </c>
      <c r="J734" s="4">
        <f t="shared" si="81"/>
        <v>0.9826881025451325</v>
      </c>
      <c r="K734" s="4">
        <f t="shared" si="81"/>
        <v>0.96528085563231603</v>
      </c>
      <c r="L734" s="4">
        <f t="shared" si="81"/>
        <v>0.99997258445592496</v>
      </c>
      <c r="M734" s="4">
        <f t="shared" si="81"/>
        <v>0.62263974187936333</v>
      </c>
      <c r="N734" s="4">
        <f t="shared" si="81"/>
        <v>0.98848066666844969</v>
      </c>
      <c r="O734" s="4">
        <f t="shared" si="81"/>
        <v>0.99980055421909275</v>
      </c>
      <c r="P734" s="4">
        <f t="shared" si="81"/>
        <v>0.95839364211409905</v>
      </c>
      <c r="Q734" s="4">
        <f t="shared" si="81"/>
        <v>0.99784650845134182</v>
      </c>
      <c r="R734" s="4">
        <f t="shared" si="81"/>
        <v>0.97765537804812064</v>
      </c>
      <c r="S734" s="4">
        <f t="shared" si="81"/>
        <v>0.99839126628619668</v>
      </c>
    </row>
    <row r="735" spans="1:19" x14ac:dyDescent="0.2">
      <c r="A735">
        <v>727</v>
      </c>
      <c r="B735">
        <f t="shared" si="80"/>
        <v>3.2599999999999336</v>
      </c>
      <c r="C735">
        <f t="shared" si="78"/>
        <v>194.07999999999947</v>
      </c>
      <c r="D735" s="8">
        <f>EXP(SUMPRODUCT(LN($F735:$S735),AlturaTRI!$C$24:$P$24)+SUMPRODUCT(LN(1-$F735:$S735),1-AlturaTRI!$C$24:$P$24))</f>
        <v>1.0618799985297012E-24</v>
      </c>
      <c r="E735">
        <f t="shared" si="79"/>
        <v>9.0174977609178391E-4</v>
      </c>
      <c r="F735" s="4">
        <f t="shared" si="77"/>
        <v>0.68271801225066797</v>
      </c>
      <c r="G735" s="4">
        <f t="shared" si="81"/>
        <v>0.89947965045285405</v>
      </c>
      <c r="H735" s="4">
        <f t="shared" si="81"/>
        <v>0.93463437643136438</v>
      </c>
      <c r="I735" s="4">
        <f t="shared" si="81"/>
        <v>0.84716905567914158</v>
      </c>
      <c r="J735" s="4">
        <f t="shared" si="81"/>
        <v>0.98301503541779756</v>
      </c>
      <c r="K735" s="4">
        <f t="shared" si="81"/>
        <v>0.96582332913050439</v>
      </c>
      <c r="L735" s="4">
        <f t="shared" si="81"/>
        <v>0.99997342360292918</v>
      </c>
      <c r="M735" s="4">
        <f t="shared" si="81"/>
        <v>0.62504613355236982</v>
      </c>
      <c r="N735" s="4">
        <f t="shared" si="81"/>
        <v>0.9886043038519482</v>
      </c>
      <c r="O735" s="4">
        <f t="shared" si="81"/>
        <v>0.99980578786147845</v>
      </c>
      <c r="P735" s="4">
        <f t="shared" si="81"/>
        <v>0.9588353030921879</v>
      </c>
      <c r="Q735" s="4">
        <f t="shared" si="81"/>
        <v>0.99789027783404027</v>
      </c>
      <c r="R735" s="4">
        <f t="shared" si="81"/>
        <v>0.97800008936703187</v>
      </c>
      <c r="S735" s="4">
        <f t="shared" si="81"/>
        <v>0.99842935869665028</v>
      </c>
    </row>
    <row r="736" spans="1:19" x14ac:dyDescent="0.2">
      <c r="A736">
        <v>728</v>
      </c>
      <c r="B736">
        <f t="shared" si="80"/>
        <v>3.2699999999999334</v>
      </c>
      <c r="C736">
        <f t="shared" si="78"/>
        <v>194.15999999999946</v>
      </c>
      <c r="D736" s="8">
        <f>EXP(SUMPRODUCT(LN($F736:$S736),AlturaTRI!$C$24:$P$24)+SUMPRODUCT(LN(1-$F736:$S736),1-AlturaTRI!$C$24:$P$24))</f>
        <v>8.6686302065028511E-25</v>
      </c>
      <c r="E736">
        <f t="shared" si="79"/>
        <v>8.7278310010288553E-4</v>
      </c>
      <c r="F736" s="4">
        <f t="shared" si="77"/>
        <v>0.68373267157107143</v>
      </c>
      <c r="G736" s="4">
        <f t="shared" si="81"/>
        <v>0.90047387140441704</v>
      </c>
      <c r="H736" s="4">
        <f t="shared" si="81"/>
        <v>0.9354611184004763</v>
      </c>
      <c r="I736" s="4">
        <f t="shared" si="81"/>
        <v>0.84831246116853143</v>
      </c>
      <c r="J736" s="4">
        <f t="shared" si="81"/>
        <v>0.98333589890487738</v>
      </c>
      <c r="K736" s="4">
        <f t="shared" si="81"/>
        <v>0.96635762209264386</v>
      </c>
      <c r="L736" s="4">
        <f t="shared" si="81"/>
        <v>0.99997423706561517</v>
      </c>
      <c r="M736" s="4">
        <f t="shared" si="81"/>
        <v>0.62744636169991108</v>
      </c>
      <c r="N736" s="4">
        <f t="shared" si="81"/>
        <v>0.98872662916973186</v>
      </c>
      <c r="O736" s="4">
        <f t="shared" si="81"/>
        <v>0.99981088419420827</v>
      </c>
      <c r="P736" s="4">
        <f t="shared" si="81"/>
        <v>0.95927247497180645</v>
      </c>
      <c r="Q736" s="4">
        <f t="shared" si="81"/>
        <v>0.99793315945344596</v>
      </c>
      <c r="R736" s="4">
        <f t="shared" si="81"/>
        <v>0.97833960063145364</v>
      </c>
      <c r="S736" s="4">
        <f t="shared" si="81"/>
        <v>0.99846655052110078</v>
      </c>
    </row>
    <row r="737" spans="1:19" x14ac:dyDescent="0.2">
      <c r="A737">
        <v>729</v>
      </c>
      <c r="B737">
        <f t="shared" si="80"/>
        <v>3.2799999999999332</v>
      </c>
      <c r="C737">
        <f t="shared" si="78"/>
        <v>194.23999999999947</v>
      </c>
      <c r="D737" s="8">
        <f>EXP(SUMPRODUCT(LN($F737:$S737),AlturaTRI!$C$24:$P$24)+SUMPRODUCT(LN(1-$F737:$S737),1-AlturaTRI!$C$24:$P$24))</f>
        <v>7.0759785839385594E-25</v>
      </c>
      <c r="E737">
        <f t="shared" si="79"/>
        <v>8.4466244272437619E-4</v>
      </c>
      <c r="F737" s="4">
        <f t="shared" si="77"/>
        <v>0.68474558439368316</v>
      </c>
      <c r="G737" s="4">
        <f t="shared" si="81"/>
        <v>0.90145933607028172</v>
      </c>
      <c r="H737" s="4">
        <f t="shared" si="81"/>
        <v>0.93627811668243954</v>
      </c>
      <c r="I737" s="4">
        <f t="shared" si="81"/>
        <v>0.84944883247289871</v>
      </c>
      <c r="J737" s="4">
        <f t="shared" si="81"/>
        <v>0.98365080176198272</v>
      </c>
      <c r="K737" s="4">
        <f t="shared" si="81"/>
        <v>0.96688384871004962</v>
      </c>
      <c r="L737" s="4">
        <f t="shared" si="81"/>
        <v>0.99997502563008023</v>
      </c>
      <c r="M737" s="4">
        <f t="shared" si="81"/>
        <v>0.62984032425848036</v>
      </c>
      <c r="N737" s="4">
        <f t="shared" si="81"/>
        <v>0.98884765621826953</v>
      </c>
      <c r="O737" s="4">
        <f t="shared" si="81"/>
        <v>0.99981584681838842</v>
      </c>
      <c r="P737" s="4">
        <f t="shared" si="81"/>
        <v>0.95970519916858288</v>
      </c>
      <c r="Q737" s="4">
        <f t="shared" si="81"/>
        <v>0.99797517124168689</v>
      </c>
      <c r="R737" s="4">
        <f t="shared" si="81"/>
        <v>0.97867398667518724</v>
      </c>
      <c r="S737" s="4">
        <f t="shared" si="81"/>
        <v>0.99850286298649105</v>
      </c>
    </row>
    <row r="738" spans="1:19" x14ac:dyDescent="0.2">
      <c r="A738">
        <v>730</v>
      </c>
      <c r="B738">
        <f t="shared" si="80"/>
        <v>3.289999999999933</v>
      </c>
      <c r="C738">
        <f t="shared" si="78"/>
        <v>194.31999999999945</v>
      </c>
      <c r="D738" s="8">
        <f>EXP(SUMPRODUCT(LN($F738:$S738),AlturaTRI!$C$24:$P$24)+SUMPRODUCT(LN(1-$F738:$S738),1-AlturaTRI!$C$24:$P$24))</f>
        <v>5.7754241572469408E-25</v>
      </c>
      <c r="E738">
        <f t="shared" si="79"/>
        <v>8.1736607888942194E-4</v>
      </c>
      <c r="F738" s="4">
        <f t="shared" si="77"/>
        <v>0.68575674412118903</v>
      </c>
      <c r="G738" s="4">
        <f t="shared" si="81"/>
        <v>0.90243610030570531</v>
      </c>
      <c r="H738" s="4">
        <f t="shared" si="81"/>
        <v>0.93708546815419946</v>
      </c>
      <c r="I738" s="4">
        <f t="shared" si="81"/>
        <v>0.85057819012876912</v>
      </c>
      <c r="J738" s="4">
        <f t="shared" si="81"/>
        <v>0.98395985094288707</v>
      </c>
      <c r="K738" s="4">
        <f t="shared" si="81"/>
        <v>0.96740212186548913</v>
      </c>
      <c r="L738" s="4">
        <f t="shared" si="81"/>
        <v>0.99997579005836357</v>
      </c>
      <c r="M738" s="4">
        <f t="shared" si="81"/>
        <v>0.63222792035385411</v>
      </c>
      <c r="N738" s="4">
        <f t="shared" si="81"/>
        <v>0.98896739846001791</v>
      </c>
      <c r="O738" s="4">
        <f t="shared" si="81"/>
        <v>0.99982067924075069</v>
      </c>
      <c r="P738" s="4">
        <f t="shared" si="81"/>
        <v>0.96013351680535552</v>
      </c>
      <c r="Q738" s="4">
        <f t="shared" si="81"/>
        <v>0.99801633077166063</v>
      </c>
      <c r="R738" s="4">
        <f t="shared" si="81"/>
        <v>0.97900332136586365</v>
      </c>
      <c r="S738" s="4">
        <f t="shared" si="81"/>
        <v>0.99853831682247596</v>
      </c>
    </row>
    <row r="739" spans="1:19" x14ac:dyDescent="0.2">
      <c r="A739">
        <v>731</v>
      </c>
      <c r="B739">
        <f t="shared" si="80"/>
        <v>3.2999999999999328</v>
      </c>
      <c r="C739">
        <f t="shared" si="78"/>
        <v>194.39999999999947</v>
      </c>
      <c r="D739" s="8">
        <f>EXP(SUMPRODUCT(LN($F739:$S739),AlturaTRI!$C$24:$P$24)+SUMPRODUCT(LN(1-$F739:$S739),1-AlturaTRI!$C$24:$P$24))</f>
        <v>4.7134938525920128E-25</v>
      </c>
      <c r="E739">
        <f t="shared" si="79"/>
        <v>7.9087274127409666E-4</v>
      </c>
      <c r="F739" s="4">
        <f t="shared" si="77"/>
        <v>0.686766144217556</v>
      </c>
      <c r="G739" s="4">
        <f t="shared" si="81"/>
        <v>0.90340422003598742</v>
      </c>
      <c r="H739" s="4">
        <f t="shared" si="81"/>
        <v>0.937883269184974</v>
      </c>
      <c r="I739" s="4">
        <f t="shared" si="81"/>
        <v>0.8517005549669171</v>
      </c>
      <c r="J739" s="4">
        <f t="shared" si="81"/>
        <v>0.98426315162380895</v>
      </c>
      <c r="K739" s="4">
        <f t="shared" si="81"/>
        <v>0.96791255313902391</v>
      </c>
      <c r="L739" s="4">
        <f t="shared" si="81"/>
        <v>0.99997653108918416</v>
      </c>
      <c r="M739" s="4">
        <f t="shared" si="81"/>
        <v>0.63460905031529136</v>
      </c>
      <c r="N739" s="4">
        <f t="shared" si="81"/>
        <v>0.98908586922459585</v>
      </c>
      <c r="O739" s="4">
        <f t="shared" si="81"/>
        <v>0.99982538487612371</v>
      </c>
      <c r="P739" s="4">
        <f t="shared" si="81"/>
        <v>0.96055746871227343</v>
      </c>
      <c r="Q739" s="4">
        <f t="shared" si="81"/>
        <v>0.9980566552641098</v>
      </c>
      <c r="R739" s="4">
        <f t="shared" si="81"/>
        <v>0.979327677613964</v>
      </c>
      <c r="S739" s="4">
        <f t="shared" si="81"/>
        <v>0.99857293227293065</v>
      </c>
    </row>
    <row r="740" spans="1:19" x14ac:dyDescent="0.2">
      <c r="A740">
        <v>732</v>
      </c>
      <c r="B740">
        <f t="shared" si="80"/>
        <v>3.3099999999999326</v>
      </c>
      <c r="C740">
        <f t="shared" si="78"/>
        <v>194.47999999999945</v>
      </c>
      <c r="D740" s="8">
        <f>EXP(SUMPRODUCT(LN($F740:$S740),AlturaTRI!$C$24:$P$24)+SUMPRODUCT(LN(1-$F740:$S740),1-AlturaTRI!$C$24:$P$24))</f>
        <v>3.8464848709972591E-25</v>
      </c>
      <c r="E740">
        <f t="shared" si="79"/>
        <v>7.6516161387340826E-4</v>
      </c>
      <c r="F740" s="4">
        <f t="shared" si="77"/>
        <v>0.68777377820808705</v>
      </c>
      <c r="G740" s="4">
        <f t="shared" si="81"/>
        <v>0.90436375124608348</v>
      </c>
      <c r="H740" s="4">
        <f t="shared" si="81"/>
        <v>0.93867161562635104</v>
      </c>
      <c r="I740" s="4">
        <f t="shared" si="81"/>
        <v>0.85281594810628591</v>
      </c>
      <c r="J740" s="4">
        <f t="shared" si="81"/>
        <v>0.98456080722758565</v>
      </c>
      <c r="K740" s="4">
        <f t="shared" si="81"/>
        <v>0.96841525281416396</v>
      </c>
      <c r="L740" s="4">
        <f t="shared" si="81"/>
        <v>0.99997724943865396</v>
      </c>
      <c r="M740" s="4">
        <f t="shared" si="81"/>
        <v>0.63698361568927031</v>
      </c>
      <c r="N740" s="4">
        <f t="shared" si="81"/>
        <v>0.98920308170994797</v>
      </c>
      <c r="O740" s="4">
        <f t="shared" si="81"/>
        <v>0.99982996704983695</v>
      </c>
      <c r="P740" s="4">
        <f t="shared" si="81"/>
        <v>0.96097709542695064</v>
      </c>
      <c r="Q740" s="4">
        <f t="shared" si="81"/>
        <v>0.99809616159456371</v>
      </c>
      <c r="R740" s="4">
        <f t="shared" si="81"/>
        <v>0.9796471273818721</v>
      </c>
      <c r="S740" s="4">
        <f t="shared" si="81"/>
        <v>0.99860672910719916</v>
      </c>
    </row>
    <row r="741" spans="1:19" x14ac:dyDescent="0.2">
      <c r="A741">
        <v>733</v>
      </c>
      <c r="B741">
        <f t="shared" si="80"/>
        <v>3.3199999999999323</v>
      </c>
      <c r="C741">
        <f t="shared" si="78"/>
        <v>194.55999999999946</v>
      </c>
      <c r="D741" s="8">
        <f>EXP(SUMPRODUCT(LN($F741:$S741),AlturaTRI!$C$24:$P$24)+SUMPRODUCT(LN(1-$F741:$S741),1-AlturaTRI!$C$24:$P$24))</f>
        <v>3.13868311950948E-25</v>
      </c>
      <c r="E741">
        <f t="shared" si="79"/>
        <v>7.4021232556325828E-4</v>
      </c>
      <c r="F741" s="4">
        <f t="shared" si="77"/>
        <v>0.68877963967947187</v>
      </c>
      <c r="G741" s="4">
        <f t="shared" si="81"/>
        <v>0.90531474997041073</v>
      </c>
      <c r="H741" s="4">
        <f t="shared" si="81"/>
        <v>0.93945060280280679</v>
      </c>
      <c r="I741" s="4">
        <f t="shared" si="81"/>
        <v>0.85392439094794359</v>
      </c>
      <c r="J741" s="4">
        <f t="shared" si="81"/>
        <v>0.98485291944773234</v>
      </c>
      <c r="K741" s="4">
        <f t="shared" si="81"/>
        <v>0.96891032988431725</v>
      </c>
      <c r="L741" s="4">
        <f t="shared" si="81"/>
        <v>0.99997794580096877</v>
      </c>
      <c r="M741" s="4">
        <f t="shared" si="81"/>
        <v>0.63935151925275857</v>
      </c>
      <c r="N741" s="4">
        <f t="shared" si="81"/>
        <v>0.98931904898350431</v>
      </c>
      <c r="O741" s="4">
        <f t="shared" si="81"/>
        <v>0.99983442900006414</v>
      </c>
      <c r="P741" s="4">
        <f t="shared" si="81"/>
        <v>0.96139243719467071</v>
      </c>
      <c r="Q741" s="4">
        <f t="shared" si="81"/>
        <v>0.99813486630014836</v>
      </c>
      <c r="R741" s="4">
        <f t="shared" si="81"/>
        <v>0.97996174169294992</v>
      </c>
      <c r="S741" s="4">
        <f t="shared" si="81"/>
        <v>0.99863972663108802</v>
      </c>
    </row>
    <row r="742" spans="1:19" x14ac:dyDescent="0.2">
      <c r="A742">
        <v>734</v>
      </c>
      <c r="B742">
        <f t="shared" si="80"/>
        <v>3.3299999999999321</v>
      </c>
      <c r="C742">
        <f t="shared" si="78"/>
        <v>194.63999999999945</v>
      </c>
      <c r="D742" s="8">
        <f>EXP(SUMPRODUCT(LN($F742:$S742),AlturaTRI!$C$24:$P$24)+SUMPRODUCT(LN(1-$F742:$S742),1-AlturaTRI!$C$24:$P$24))</f>
        <v>2.5609058178513734E-25</v>
      </c>
      <c r="E742">
        <f t="shared" si="79"/>
        <v>7.1600494365259097E-4</v>
      </c>
      <c r="F742" s="4">
        <f t="shared" si="77"/>
        <v>0.68978372227983276</v>
      </c>
      <c r="G742" s="4">
        <f t="shared" si="81"/>
        <v>0.90625727228284425</v>
      </c>
      <c r="H742" s="4">
        <f t="shared" si="81"/>
        <v>0.94022032550263823</v>
      </c>
      <c r="I742" s="4">
        <f t="shared" si="81"/>
        <v>0.85502590516907351</v>
      </c>
      <c r="J742" s="4">
        <f t="shared" si="81"/>
        <v>0.98513958827237413</v>
      </c>
      <c r="K742" s="4">
        <f t="shared" si="81"/>
        <v>0.96939789205952176</v>
      </c>
      <c r="L742" s="4">
        <f t="shared" si="81"/>
        <v>0.9999786208490794</v>
      </c>
      <c r="M742" s="4">
        <f t="shared" si="81"/>
        <v>0.64171266502601643</v>
      </c>
      <c r="N742" s="4">
        <f t="shared" si="81"/>
        <v>0.98943378398333093</v>
      </c>
      <c r="O742" s="4">
        <f t="shared" si="81"/>
        <v>0.99983877388010312</v>
      </c>
      <c r="P742" s="4">
        <f t="shared" si="81"/>
        <v>0.96180353396864326</v>
      </c>
      <c r="Q742" s="4">
        <f t="shared" si="81"/>
        <v>0.99817278558626532</v>
      </c>
      <c r="R742" s="4">
        <f t="shared" si="81"/>
        <v>0.98027159064063729</v>
      </c>
      <c r="S742" s="4">
        <f t="shared" si="81"/>
        <v>0.99867194369761259</v>
      </c>
    </row>
    <row r="743" spans="1:19" x14ac:dyDescent="0.2">
      <c r="A743">
        <v>735</v>
      </c>
      <c r="B743">
        <f t="shared" si="80"/>
        <v>3.3399999999999319</v>
      </c>
      <c r="C743">
        <f t="shared" si="78"/>
        <v>194.71999999999946</v>
      </c>
      <c r="D743" s="8">
        <f>EXP(SUMPRODUCT(LN($F743:$S743),AlturaTRI!$C$24:$P$24)+SUMPRODUCT(LN(1-$F743:$S743),1-AlturaTRI!$C$24:$P$24))</f>
        <v>2.0893094242270226E-25</v>
      </c>
      <c r="E743">
        <f t="shared" si="79"/>
        <v>6.9251996742985731E-4</v>
      </c>
      <c r="F743" s="4">
        <f t="shared" si="77"/>
        <v>0.69078601971876785</v>
      </c>
      <c r="G743" s="4">
        <f t="shared" si="81"/>
        <v>0.907191374286904</v>
      </c>
      <c r="H743" s="4">
        <f t="shared" si="81"/>
        <v>0.94098087796929974</v>
      </c>
      <c r="I743" s="4">
        <f t="shared" si="81"/>
        <v>0.85612051271700229</v>
      </c>
      <c r="J743" s="4">
        <f t="shared" si="81"/>
        <v>0.9854209120080466</v>
      </c>
      <c r="K743" s="4">
        <f t="shared" si="81"/>
        <v>0.96987804577344816</v>
      </c>
      <c r="L743" s="4">
        <f t="shared" si="81"/>
        <v>0.99997927523534214</v>
      </c>
      <c r="M743" s="4">
        <f t="shared" si="81"/>
        <v>0.64406695828493044</v>
      </c>
      <c r="N743" s="4">
        <f t="shared" si="81"/>
        <v>0.98954729951927389</v>
      </c>
      <c r="O743" s="4">
        <f t="shared" si="81"/>
        <v>0.99984300476059929</v>
      </c>
      <c r="P743" s="4">
        <f t="shared" si="81"/>
        <v>0.96221042541030766</v>
      </c>
      <c r="Q743" s="4">
        <f t="shared" si="81"/>
        <v>0.99820993533314439</v>
      </c>
      <c r="R743" s="4">
        <f t="shared" si="81"/>
        <v>0.98057674339756629</v>
      </c>
      <c r="S743" s="4">
        <f t="shared" si="81"/>
        <v>0.99870339871749825</v>
      </c>
    </row>
    <row r="744" spans="1:19" x14ac:dyDescent="0.2">
      <c r="A744">
        <v>736</v>
      </c>
      <c r="B744">
        <f t="shared" si="80"/>
        <v>3.3499999999999317</v>
      </c>
      <c r="C744">
        <f t="shared" si="78"/>
        <v>194.79999999999944</v>
      </c>
      <c r="D744" s="8">
        <f>EXP(SUMPRODUCT(LN($F744:$S744),AlturaTRI!$C$24:$P$24)+SUMPRODUCT(LN(1-$F744:$S744),1-AlturaTRI!$C$24:$P$24))</f>
        <v>1.704414684838995E-25</v>
      </c>
      <c r="E744">
        <f t="shared" si="79"/>
        <v>6.6973832170778218E-4</v>
      </c>
      <c r="F744" s="4">
        <f t="shared" si="77"/>
        <v>0.69178652576738886</v>
      </c>
      <c r="G744" s="4">
        <f t="shared" si="81"/>
        <v>0.90811711210612978</v>
      </c>
      <c r="H744" s="4">
        <f t="shared" si="81"/>
        <v>0.94173235389313925</v>
      </c>
      <c r="I744" s="4">
        <f t="shared" si="81"/>
        <v>0.85720823580326622</v>
      </c>
      <c r="J744" s="4">
        <f t="shared" si="81"/>
        <v>0.98569698730335165</v>
      </c>
      <c r="K744" s="4">
        <f t="shared" si="81"/>
        <v>0.97035089619065584</v>
      </c>
      <c r="L744" s="4">
        <f t="shared" si="81"/>
        <v>0.99997990959214811</v>
      </c>
      <c r="M744" s="4">
        <f t="shared" si="81"/>
        <v>0.64641430557287494</v>
      </c>
      <c r="N744" s="4">
        <f t="shared" si="81"/>
        <v>0.9896596082740966</v>
      </c>
      <c r="O744" s="4">
        <f t="shared" si="81"/>
        <v>0.99984712463170811</v>
      </c>
      <c r="P744" s="4">
        <f t="shared" si="81"/>
        <v>0.96261315088968635</v>
      </c>
      <c r="Q744" s="4">
        <f t="shared" si="81"/>
        <v>0.99824633110227057</v>
      </c>
      <c r="R744" s="4">
        <f t="shared" si="81"/>
        <v>0.98087726822468813</v>
      </c>
      <c r="S744" s="4">
        <f t="shared" si="81"/>
        <v>0.99873410966944509</v>
      </c>
    </row>
    <row r="745" spans="1:19" x14ac:dyDescent="0.2">
      <c r="A745">
        <v>737</v>
      </c>
      <c r="B745">
        <f t="shared" si="80"/>
        <v>3.3599999999999315</v>
      </c>
      <c r="C745">
        <f t="shared" si="78"/>
        <v>194.87999999999946</v>
      </c>
      <c r="D745" s="8">
        <f>EXP(SUMPRODUCT(LN($F745:$S745),AlturaTRI!$C$24:$P$24)+SUMPRODUCT(LN(1-$F745:$S745),1-AlturaTRI!$C$24:$P$24))</f>
        <v>1.3903093457528621E-25</v>
      </c>
      <c r="E745">
        <f t="shared" si="79"/>
        <v>6.4764135037030494E-4</v>
      </c>
      <c r="F745" s="4">
        <f t="shared" si="77"/>
        <v>0.69278523425835592</v>
      </c>
      <c r="G745" s="4">
        <f t="shared" si="81"/>
        <v>0.90903454187464527</v>
      </c>
      <c r="H745" s="4">
        <f t="shared" si="81"/>
        <v>0.94247484640351975</v>
      </c>
      <c r="I745" s="4">
        <f t="shared" si="81"/>
        <v>0.85828909689771404</v>
      </c>
      <c r="J745" s="4">
        <f t="shared" si="81"/>
        <v>0.98596790917246357</v>
      </c>
      <c r="K745" s="4">
        <f t="shared" si="81"/>
        <v>0.97081654721409305</v>
      </c>
      <c r="L745" s="4">
        <f t="shared" si="81"/>
        <v>0.99998052453253505</v>
      </c>
      <c r="M745" s="4">
        <f t="shared" si="81"/>
        <v>0.64875461471210283</v>
      </c>
      <c r="N745" s="4">
        <f t="shared" si="81"/>
        <v>0.98977072280461009</v>
      </c>
      <c r="O745" s="4">
        <f t="shared" si="81"/>
        <v>0.9998511364052024</v>
      </c>
      <c r="P745" s="4">
        <f t="shared" si="81"/>
        <v>0.96301174948578239</v>
      </c>
      <c r="Q745" s="4">
        <f t="shared" si="81"/>
        <v>0.9982819881426872</v>
      </c>
      <c r="R745" s="4">
        <f t="shared" si="81"/>
        <v>0.98117323248040766</v>
      </c>
      <c r="S745" s="4">
        <f t="shared" si="81"/>
        <v>0.99876409411015932</v>
      </c>
    </row>
    <row r="746" spans="1:19" x14ac:dyDescent="0.2">
      <c r="A746">
        <v>738</v>
      </c>
      <c r="B746">
        <f t="shared" si="80"/>
        <v>3.3699999999999313</v>
      </c>
      <c r="C746">
        <f t="shared" si="78"/>
        <v>194.95999999999944</v>
      </c>
      <c r="D746" s="8">
        <f>EXP(SUMPRODUCT(LN($F746:$S746),AlturaTRI!$C$24:$P$24)+SUMPRODUCT(LN(1-$F746:$S746),1-AlturaTRI!$C$24:$P$24))</f>
        <v>1.1339962220636449E-25</v>
      </c>
      <c r="E746">
        <f t="shared" si="79"/>
        <v>6.2621080992542977E-4</v>
      </c>
      <c r="F746" s="4">
        <f t="shared" si="77"/>
        <v>0.69378213908590791</v>
      </c>
      <c r="G746" s="4">
        <f t="shared" si="81"/>
        <v>0.90994371972790677</v>
      </c>
      <c r="H746" s="4">
        <f t="shared" si="81"/>
        <v>0.94320844806132453</v>
      </c>
      <c r="I746" s="4">
        <f t="shared" si="81"/>
        <v>0.85936311872265092</v>
      </c>
      <c r="J746" s="4">
        <f t="shared" si="81"/>
        <v>0.98623377101847731</v>
      </c>
      <c r="K746" s="4">
        <f t="shared" si="81"/>
        <v>0.97127510149282781</v>
      </c>
      <c r="L746" s="4">
        <f t="shared" si="81"/>
        <v>0.99998112065077815</v>
      </c>
      <c r="M746" s="4">
        <f t="shared" si="81"/>
        <v>0.65108779481466161</v>
      </c>
      <c r="N746" s="4">
        <f t="shared" si="81"/>
        <v>0.98988065554279459</v>
      </c>
      <c r="O746" s="4">
        <f t="shared" si="81"/>
        <v>0.99985504291652538</v>
      </c>
      <c r="P746" s="4">
        <f t="shared" si="81"/>
        <v>0.96340625998702412</v>
      </c>
      <c r="Q746" s="4">
        <f t="shared" si="81"/>
        <v>0.99831692139717931</v>
      </c>
      <c r="R746" s="4">
        <f t="shared" si="81"/>
        <v>0.98146470262972219</v>
      </c>
      <c r="S746" s="4">
        <f t="shared" si="81"/>
        <v>0.99879336918415629</v>
      </c>
    </row>
    <row r="747" spans="1:19" x14ac:dyDescent="0.2">
      <c r="A747">
        <v>739</v>
      </c>
      <c r="B747">
        <f t="shared" si="80"/>
        <v>3.3799999999999311</v>
      </c>
      <c r="C747">
        <f t="shared" si="78"/>
        <v>195.03999999999945</v>
      </c>
      <c r="D747" s="8">
        <f>EXP(SUMPRODUCT(LN($F747:$S747),AlturaTRI!$C$24:$P$24)+SUMPRODUCT(LN(1-$F747:$S747),1-AlturaTRI!$C$24:$P$24))</f>
        <v>9.2486017951803297E-26</v>
      </c>
      <c r="E747">
        <f t="shared" si="79"/>
        <v>6.0542886306758667E-4</v>
      </c>
      <c r="F747" s="4">
        <f t="shared" si="77"/>
        <v>0.69477723420588855</v>
      </c>
      <c r="G747" s="4">
        <f t="shared" si="81"/>
        <v>0.91084470179363941</v>
      </c>
      <c r="H747" s="4">
        <f t="shared" si="81"/>
        <v>0.94393325085183466</v>
      </c>
      <c r="I747" s="4">
        <f t="shared" si="81"/>
        <v>0.86043032424702248</v>
      </c>
      <c r="J747" s="4">
        <f t="shared" si="81"/>
        <v>0.98649466465659308</v>
      </c>
      <c r="K747" s="4">
        <f t="shared" si="81"/>
        <v>0.971726660429996</v>
      </c>
      <c r="L747" s="4">
        <f t="shared" ref="G747:S766" si="82">1/(1+EXP(-L$2*($B747-L$3)))</f>
        <v>0.99998169852296626</v>
      </c>
      <c r="M747" s="4">
        <f t="shared" si="82"/>
        <v>0.65341375629283505</v>
      </c>
      <c r="N747" s="4">
        <f t="shared" si="82"/>
        <v>0.98998941879691671</v>
      </c>
      <c r="O747" s="4">
        <f t="shared" si="82"/>
        <v>0.99985884692678828</v>
      </c>
      <c r="P747" s="4">
        <f t="shared" si="82"/>
        <v>0.9637967208917525</v>
      </c>
      <c r="Q747" s="4">
        <f t="shared" si="82"/>
        <v>0.99835114550833726</v>
      </c>
      <c r="R747" s="4">
        <f t="shared" si="82"/>
        <v>0.98175174425335854</v>
      </c>
      <c r="S747" s="4">
        <f t="shared" si="82"/>
        <v>0.99882195163334064</v>
      </c>
    </row>
    <row r="748" spans="1:19" x14ac:dyDescent="0.2">
      <c r="A748">
        <v>740</v>
      </c>
      <c r="B748">
        <f t="shared" si="80"/>
        <v>3.3899999999999308</v>
      </c>
      <c r="C748">
        <f t="shared" si="78"/>
        <v>195.11999999999944</v>
      </c>
      <c r="D748" s="8">
        <f>EXP(SUMPRODUCT(LN($F748:$S748),AlturaTRI!$C$24:$P$24)+SUMPRODUCT(LN(1-$F748:$S748),1-AlturaTRI!$C$24:$P$24))</f>
        <v>7.5423238496304439E-26</v>
      </c>
      <c r="E748">
        <f t="shared" si="79"/>
        <v>5.8527807225300149E-4</v>
      </c>
      <c r="F748" s="4">
        <f t="shared" si="77"/>
        <v>0.69577051363576969</v>
      </c>
      <c r="G748" s="4">
        <f t="shared" si="82"/>
        <v>0.91173754418295694</v>
      </c>
      <c r="H748" s="4">
        <f t="shared" si="82"/>
        <v>0.94464934617797047</v>
      </c>
      <c r="I748" s="4">
        <f t="shared" si="82"/>
        <v>0.8614907366806388</v>
      </c>
      <c r="J748" s="4">
        <f t="shared" si="82"/>
        <v>0.98675068033712976</v>
      </c>
      <c r="K748" s="4">
        <f t="shared" si="82"/>
        <v>0.97217132419095664</v>
      </c>
      <c r="L748" s="4">
        <f t="shared" si="82"/>
        <v>0.99998225870755608</v>
      </c>
      <c r="M748" s="4">
        <f t="shared" si="82"/>
        <v>0.65573241086911149</v>
      </c>
      <c r="N748" s="4">
        <f t="shared" si="82"/>
        <v>0.99009702475263606</v>
      </c>
      <c r="O748" s="4">
        <f t="shared" si="82"/>
        <v>0.999862551124717</v>
      </c>
      <c r="P748" s="4">
        <f t="shared" si="82"/>
        <v>0.96418317040875168</v>
      </c>
      <c r="Q748" s="4">
        <f t="shared" si="82"/>
        <v>0.99838467482450544</v>
      </c>
      <c r="R748" s="4">
        <f t="shared" si="82"/>
        <v>0.98203442205690794</v>
      </c>
      <c r="S748" s="4">
        <f t="shared" si="82"/>
        <v>0.99884985780636859</v>
      </c>
    </row>
    <row r="749" spans="1:19" x14ac:dyDescent="0.2">
      <c r="A749">
        <v>741</v>
      </c>
      <c r="B749">
        <f t="shared" si="80"/>
        <v>3.3999999999999306</v>
      </c>
      <c r="C749">
        <f t="shared" si="78"/>
        <v>195.19999999999945</v>
      </c>
      <c r="D749" s="8">
        <f>EXP(SUMPRODUCT(LN($F749:$S749),AlturaTRI!$C$24:$P$24)+SUMPRODUCT(LN(1-$F749:$S749),1-AlturaTRI!$C$24:$P$24))</f>
        <v>6.1503411181170973E-26</v>
      </c>
      <c r="E749">
        <f t="shared" si="79"/>
        <v>5.6574139329142366E-4</v>
      </c>
      <c r="F749" s="4">
        <f t="shared" si="77"/>
        <v>0.69676197145466912</v>
      </c>
      <c r="G749" s="4">
        <f t="shared" si="82"/>
        <v>0.91262230298166269</v>
      </c>
      <c r="H749" s="4">
        <f t="shared" si="82"/>
        <v>0.94535682485388917</v>
      </c>
      <c r="I749" s="4">
        <f t="shared" si="82"/>
        <v>0.86254437946844054</v>
      </c>
      <c r="J749" s="4">
        <f t="shared" si="82"/>
        <v>0.98700190676835942</v>
      </c>
      <c r="K749" s="4">
        <f t="shared" si="82"/>
        <v>0.97260919171164228</v>
      </c>
      <c r="L749" s="4">
        <f t="shared" si="82"/>
        <v>0.9999828017459137</v>
      </c>
      <c r="M749" s="4">
        <f t="shared" si="82"/>
        <v>0.65804367158567667</v>
      </c>
      <c r="N749" s="4">
        <f t="shared" si="82"/>
        <v>0.99020348547410797</v>
      </c>
      <c r="O749" s="4">
        <f t="shared" si="82"/>
        <v>0.99986615812854818</v>
      </c>
      <c r="P749" s="4">
        <f t="shared" si="82"/>
        <v>0.96456564645782117</v>
      </c>
      <c r="Q749" s="4">
        <f t="shared" si="82"/>
        <v>0.99841752340561429</v>
      </c>
      <c r="R749" s="4">
        <f t="shared" si="82"/>
        <v>0.98231279987995124</v>
      </c>
      <c r="S749" s="4">
        <f t="shared" si="82"/>
        <v>0.99887710366779714</v>
      </c>
    </row>
    <row r="750" spans="1:19" x14ac:dyDescent="0.2">
      <c r="A750">
        <v>742</v>
      </c>
      <c r="B750">
        <f t="shared" si="80"/>
        <v>3.4099999999999304</v>
      </c>
      <c r="C750">
        <f t="shared" si="78"/>
        <v>195.27999999999943</v>
      </c>
      <c r="D750" s="8">
        <f>EXP(SUMPRODUCT(LN($F750:$S750),AlturaTRI!$C$24:$P$24)+SUMPRODUCT(LN(1-$F750:$S750),1-AlturaTRI!$C$24:$P$24))</f>
        <v>5.0148560640364253E-26</v>
      </c>
      <c r="E750">
        <f t="shared" si="79"/>
        <v>5.4680216895744936E-4</v>
      </c>
      <c r="F750" s="4">
        <f t="shared" si="77"/>
        <v>0.6977516018033656</v>
      </c>
      <c r="G750" s="4">
        <f t="shared" si="82"/>
        <v>0.91349903424173506</v>
      </c>
      <c r="H750" s="4">
        <f t="shared" si="82"/>
        <v>0.94605577709893474</v>
      </c>
      <c r="I750" s="4">
        <f t="shared" si="82"/>
        <v>0.86359127628480781</v>
      </c>
      <c r="J750" s="4">
        <f t="shared" si="82"/>
        <v>0.9872484311391625</v>
      </c>
      <c r="K750" s="4">
        <f t="shared" si="82"/>
        <v>0.97304036070709221</v>
      </c>
      <c r="L750" s="4">
        <f t="shared" si="82"/>
        <v>0.99998332816283608</v>
      </c>
      <c r="M750" s="4">
        <f t="shared" si="82"/>
        <v>0.66034745281343143</v>
      </c>
      <c r="N750" s="4">
        <f t="shared" si="82"/>
        <v>0.99030881290507644</v>
      </c>
      <c r="O750" s="4">
        <f t="shared" si="82"/>
        <v>0.99986967048787434</v>
      </c>
      <c r="P750" s="4">
        <f t="shared" si="82"/>
        <v>0.9649441866703885</v>
      </c>
      <c r="Q750" s="4">
        <f t="shared" si="82"/>
        <v>0.99844970502890107</v>
      </c>
      <c r="R750" s="4">
        <f t="shared" si="82"/>
        <v>0.98258694070517438</v>
      </c>
      <c r="S750" s="4">
        <f t="shared" si="82"/>
        <v>0.99890370480702395</v>
      </c>
    </row>
    <row r="751" spans="1:19" x14ac:dyDescent="0.2">
      <c r="A751">
        <v>743</v>
      </c>
      <c r="B751">
        <f t="shared" si="80"/>
        <v>3.4199999999999302</v>
      </c>
      <c r="C751">
        <f t="shared" si="78"/>
        <v>195.35999999999945</v>
      </c>
      <c r="D751" s="8">
        <f>EXP(SUMPRODUCT(LN($F751:$S751),AlturaTRI!$C$24:$P$24)+SUMPRODUCT(LN(1-$F751:$S751),1-AlturaTRI!$C$24:$P$24))</f>
        <v>4.0886815549749145E-26</v>
      </c>
      <c r="E751">
        <f t="shared" si="79"/>
        <v>5.2844412262456749E-4</v>
      </c>
      <c r="F751" s="4">
        <f t="shared" si="77"/>
        <v>0.69873939888430947</v>
      </c>
      <c r="G751" s="4">
        <f t="shared" si="82"/>
        <v>0.91436779397299017</v>
      </c>
      <c r="H751" s="4">
        <f t="shared" si="82"/>
        <v>0.94674629253192455</v>
      </c>
      <c r="I751" s="4">
        <f t="shared" si="82"/>
        <v>0.86463145102791172</v>
      </c>
      <c r="J751" s="4">
        <f t="shared" si="82"/>
        <v>0.98749033914149187</v>
      </c>
      <c r="K751" s="4">
        <f t="shared" si="82"/>
        <v>0.97346492768015946</v>
      </c>
      <c r="L751" s="4">
        <f t="shared" si="82"/>
        <v>0.99998383846705907</v>
      </c>
      <c r="M751" s="4">
        <f t="shared" si="82"/>
        <v>0.66264367026053617</v>
      </c>
      <c r="N751" s="4">
        <f t="shared" si="82"/>
        <v>0.99041301886996114</v>
      </c>
      <c r="O751" s="4">
        <f t="shared" si="82"/>
        <v>0.99987309068544239</v>
      </c>
      <c r="P751" s="4">
        <f t="shared" si="82"/>
        <v>0.9653188283901597</v>
      </c>
      <c r="Q751" s="4">
        <f t="shared" si="82"/>
        <v>0.99848123319452109</v>
      </c>
      <c r="R751" s="4">
        <f t="shared" si="82"/>
        <v>0.98285690666746728</v>
      </c>
      <c r="S751" s="4">
        <f t="shared" si="82"/>
        <v>0.99892967644702324</v>
      </c>
    </row>
    <row r="752" spans="1:19" x14ac:dyDescent="0.2">
      <c r="A752">
        <v>744</v>
      </c>
      <c r="B752">
        <f t="shared" si="80"/>
        <v>3.42999999999993</v>
      </c>
      <c r="C752">
        <f t="shared" si="78"/>
        <v>195.43999999999943</v>
      </c>
      <c r="D752" s="8">
        <f>EXP(SUMPRODUCT(LN($F752:$S752),AlturaTRI!$C$24:$P$24)+SUMPRODUCT(LN(1-$F752:$S752),1-AlturaTRI!$C$24:$P$24))</f>
        <v>3.333296527879057E-26</v>
      </c>
      <c r="E752">
        <f t="shared" si="79"/>
        <v>5.106513519249101E-4</v>
      </c>
      <c r="F752" s="4">
        <f t="shared" si="77"/>
        <v>0.69972535696162963</v>
      </c>
      <c r="G752" s="4">
        <f t="shared" si="82"/>
        <v>0.91522863813492505</v>
      </c>
      <c r="H752" s="4">
        <f t="shared" si="82"/>
        <v>0.94742846016577331</v>
      </c>
      <c r="I752" s="4">
        <f t="shared" si="82"/>
        <v>0.86566492781410975</v>
      </c>
      <c r="J752" s="4">
        <f t="shared" si="82"/>
        <v>0.98772771499264722</v>
      </c>
      <c r="K752" s="4">
        <f t="shared" si="82"/>
        <v>0.97388298793038175</v>
      </c>
      <c r="L752" s="4">
        <f t="shared" si="82"/>
        <v>0.99998433315174851</v>
      </c>
      <c r="M752" s="4">
        <f t="shared" si="82"/>
        <v>0.66493224098048076</v>
      </c>
      <c r="N752" s="4">
        <f t="shared" si="82"/>
        <v>0.99051611507493642</v>
      </c>
      <c r="O752" s="4">
        <f t="shared" si="82"/>
        <v>0.99987642113890374</v>
      </c>
      <c r="P752" s="4">
        <f t="shared" si="82"/>
        <v>0.96568960867381082</v>
      </c>
      <c r="Q752" s="4">
        <f t="shared" si="82"/>
        <v>0.99851212113104915</v>
      </c>
      <c r="R752" s="4">
        <f t="shared" si="82"/>
        <v>0.98312275906300761</v>
      </c>
      <c r="S752" s="4">
        <f t="shared" si="82"/>
        <v>0.99895503345288217</v>
      </c>
    </row>
    <row r="753" spans="1:19" x14ac:dyDescent="0.2">
      <c r="A753">
        <v>745</v>
      </c>
      <c r="B753">
        <f t="shared" si="80"/>
        <v>3.4399999999999298</v>
      </c>
      <c r="C753">
        <f t="shared" si="78"/>
        <v>195.51999999999944</v>
      </c>
      <c r="D753" s="8">
        <f>EXP(SUMPRODUCT(LN($F753:$S753),AlturaTRI!$C$24:$P$24)+SUMPRODUCT(LN(1-$F753:$S753),1-AlturaTRI!$C$24:$P$24))</f>
        <v>2.7172572773163887E-26</v>
      </c>
      <c r="E753">
        <f t="shared" si="79"/>
        <v>4.9340832243759884E-4</v>
      </c>
      <c r="F753" s="4">
        <f t="shared" si="77"/>
        <v>0.70070947036113662</v>
      </c>
      <c r="G753" s="4">
        <f t="shared" si="82"/>
        <v>0.91608162262873682</v>
      </c>
      <c r="H753" s="4">
        <f t="shared" si="82"/>
        <v>0.94810236840244044</v>
      </c>
      <c r="I753" s="4">
        <f t="shared" si="82"/>
        <v>0.86669173097238583</v>
      </c>
      <c r="J753" s="4">
        <f t="shared" si="82"/>
        <v>0.98796064145734985</v>
      </c>
      <c r="K753" s="4">
        <f t="shared" si="82"/>
        <v>0.974294635563002</v>
      </c>
      <c r="L753" s="4">
        <f t="shared" si="82"/>
        <v>0.99998481269497663</v>
      </c>
      <c r="M753" s="4">
        <f t="shared" si="82"/>
        <v>0.66721308337968221</v>
      </c>
      <c r="N753" s="4">
        <f t="shared" si="82"/>
        <v>0.99061811310900416</v>
      </c>
      <c r="O753" s="4">
        <f t="shared" si="82"/>
        <v>0.99987966420252017</v>
      </c>
      <c r="P753" s="4">
        <f t="shared" si="82"/>
        <v>0.96605656429171338</v>
      </c>
      <c r="Q753" s="4">
        <f t="shared" si="82"/>
        <v>0.99854238180087473</v>
      </c>
      <c r="R753" s="4">
        <f t="shared" si="82"/>
        <v>0.98338455835832117</v>
      </c>
      <c r="S753" s="4">
        <f t="shared" si="82"/>
        <v>0.99897979034014206</v>
      </c>
    </row>
    <row r="754" spans="1:19" x14ac:dyDescent="0.2">
      <c r="A754">
        <v>746</v>
      </c>
      <c r="B754">
        <f t="shared" si="80"/>
        <v>3.4499999999999296</v>
      </c>
      <c r="C754">
        <f t="shared" si="78"/>
        <v>195.59999999999943</v>
      </c>
      <c r="D754" s="8">
        <f>EXP(SUMPRODUCT(LN($F754:$S754),AlturaTRI!$C$24:$P$24)+SUMPRODUCT(LN(1-$F754:$S754),1-AlturaTRI!$C$24:$P$24))</f>
        <v>2.214899451250818E-26</v>
      </c>
      <c r="E754">
        <f t="shared" si="79"/>
        <v>4.7669986140844357E-4</v>
      </c>
      <c r="F754" s="4">
        <f t="shared" si="77"/>
        <v>0.70169173347032143</v>
      </c>
      <c r="G754" s="4">
        <f t="shared" si="82"/>
        <v>0.91692680328951837</v>
      </c>
      <c r="H754" s="4">
        <f t="shared" si="82"/>
        <v>0.9487681050281962</v>
      </c>
      <c r="I754" s="4">
        <f t="shared" si="82"/>
        <v>0.86771188503883412</v>
      </c>
      <c r="J754" s="4">
        <f t="shared" si="82"/>
        <v>0.98818919986961784</v>
      </c>
      <c r="K754" s="4">
        <f t="shared" si="82"/>
        <v>0.9746999634981337</v>
      </c>
      <c r="L754" s="4">
        <f t="shared" si="82"/>
        <v>0.99998527756018418</v>
      </c>
      <c r="M754" s="4">
        <f t="shared" si="82"/>
        <v>0.66948611722461049</v>
      </c>
      <c r="N754" s="4">
        <f t="shared" si="82"/>
        <v>0.99071902444505722</v>
      </c>
      <c r="O754" s="4">
        <f t="shared" si="82"/>
        <v>0.99988282216882352</v>
      </c>
      <c r="P754" s="4">
        <f t="shared" si="82"/>
        <v>0.96641973172869744</v>
      </c>
      <c r="Q754" s="4">
        <f t="shared" si="82"/>
        <v>0.99857202790549415</v>
      </c>
      <c r="R754" s="4">
        <f t="shared" si="82"/>
        <v>0.98364236419931883</v>
      </c>
      <c r="S754" s="4">
        <f t="shared" si="82"/>
        <v>0.99900396128294811</v>
      </c>
    </row>
    <row r="755" spans="1:19" x14ac:dyDescent="0.2">
      <c r="A755">
        <v>747</v>
      </c>
      <c r="B755">
        <f t="shared" si="80"/>
        <v>3.4599999999999294</v>
      </c>
      <c r="C755">
        <f t="shared" si="78"/>
        <v>195.67999999999944</v>
      </c>
      <c r="D755" s="8">
        <f>EXP(SUMPRODUCT(LN($F755:$S755),AlturaTRI!$C$24:$P$24)+SUMPRODUCT(LN(1-$F755:$S755),1-AlturaTRI!$C$24:$P$24))</f>
        <v>1.8052776638274087E-26</v>
      </c>
      <c r="E755">
        <f t="shared" si="79"/>
        <v>4.6051115150364045E-4</v>
      </c>
      <c r="F755" s="4">
        <f t="shared" si="77"/>
        <v>0.70267214073835149</v>
      </c>
      <c r="G755" s="4">
        <f t="shared" si="82"/>
        <v>0.91776423587862699</v>
      </c>
      <c r="H755" s="4">
        <f t="shared" si="82"/>
        <v>0.94942575720919886</v>
      </c>
      <c r="I755" s="4">
        <f t="shared" si="82"/>
        <v>0.86872541475119103</v>
      </c>
      <c r="J755" s="4">
        <f t="shared" si="82"/>
        <v>0.98841347015443559</v>
      </c>
      <c r="K755" s="4">
        <f t="shared" si="82"/>
        <v>0.97509906348005959</v>
      </c>
      <c r="L755" s="4">
        <f t="shared" si="82"/>
        <v>0.99998572819662801</v>
      </c>
      <c r="M755" s="4">
        <f t="shared" si="82"/>
        <v>0.6717512636484444</v>
      </c>
      <c r="N755" s="4">
        <f t="shared" si="82"/>
        <v>0.99081886044093881</v>
      </c>
      <c r="O755" s="4">
        <f t="shared" si="82"/>
        <v>0.99988589727023258</v>
      </c>
      <c r="P755" s="4">
        <f t="shared" si="82"/>
        <v>0.96677914718484903</v>
      </c>
      <c r="Q755" s="4">
        <f t="shared" si="82"/>
        <v>0.99860107189069769</v>
      </c>
      <c r="R755" s="4">
        <f t="shared" si="82"/>
        <v>0.98389623542030713</v>
      </c>
      <c r="S755" s="4">
        <f t="shared" si="82"/>
        <v>0.9990275601220131</v>
      </c>
    </row>
    <row r="756" spans="1:19" x14ac:dyDescent="0.2">
      <c r="A756">
        <v>748</v>
      </c>
      <c r="B756">
        <f t="shared" si="80"/>
        <v>3.4699999999999291</v>
      </c>
      <c r="C756">
        <f t="shared" si="78"/>
        <v>195.75999999999942</v>
      </c>
      <c r="D756" s="8">
        <f>EXP(SUMPRODUCT(LN($F756:$S756),AlturaTRI!$C$24:$P$24)+SUMPRODUCT(LN(1-$F756:$S756),1-AlturaTRI!$C$24:$P$24))</f>
        <v>1.471299310386669E-26</v>
      </c>
      <c r="E756">
        <f t="shared" si="79"/>
        <v>4.4482772460001499E-4</v>
      </c>
      <c r="F756" s="4">
        <f t="shared" si="77"/>
        <v>0.70365068667606123</v>
      </c>
      <c r="G756" s="4">
        <f t="shared" si="82"/>
        <v>0.91859397607622673</v>
      </c>
      <c r="H756" s="4">
        <f t="shared" si="82"/>
        <v>0.95007541148737507</v>
      </c>
      <c r="I756" s="4">
        <f t="shared" si="82"/>
        <v>0.86973234504341002</v>
      </c>
      <c r="J756" s="4">
        <f t="shared" si="82"/>
        <v>0.98863353084921479</v>
      </c>
      <c r="K756" s="4">
        <f t="shared" si="82"/>
        <v>0.97549202608665209</v>
      </c>
      <c r="L756" s="4">
        <f t="shared" si="82"/>
        <v>0.99998616503981463</v>
      </c>
      <c r="M756" s="4">
        <f t="shared" si="82"/>
        <v>0.67400844515725877</v>
      </c>
      <c r="N756" s="4">
        <f t="shared" si="82"/>
        <v>0.99091763234049091</v>
      </c>
      <c r="O756" s="4">
        <f t="shared" si="82"/>
        <v>0.99988889168062867</v>
      </c>
      <c r="P756" s="4">
        <f t="shared" si="82"/>
        <v>0.96713484657634186</v>
      </c>
      <c r="Q756" s="4">
        <f t="shared" si="82"/>
        <v>0.9986295259516591</v>
      </c>
      <c r="R756" s="4">
        <f t="shared" si="82"/>
        <v>0.98414623005296997</v>
      </c>
      <c r="S756" s="4">
        <f t="shared" si="82"/>
        <v>0.99905060037239801</v>
      </c>
    </row>
    <row r="757" spans="1:19" x14ac:dyDescent="0.2">
      <c r="A757">
        <v>749</v>
      </c>
      <c r="B757">
        <f t="shared" si="80"/>
        <v>3.4799999999999289</v>
      </c>
      <c r="C757">
        <f t="shared" si="78"/>
        <v>195.83999999999943</v>
      </c>
      <c r="D757" s="8">
        <f>EXP(SUMPRODUCT(LN($F757:$S757),AlturaTRI!$C$24:$P$24)+SUMPRODUCT(LN(1-$F757:$S757),1-AlturaTRI!$C$24:$P$24))</f>
        <v>1.1990170859294001E-26</v>
      </c>
      <c r="E757">
        <f t="shared" si="79"/>
        <v>4.2963545561421876E-4</v>
      </c>
      <c r="F757" s="4">
        <f t="shared" si="77"/>
        <v>0.70462736585594121</v>
      </c>
      <c r="G757" s="4">
        <f t="shared" si="82"/>
        <v>0.91941607947400028</v>
      </c>
      <c r="H757" s="4">
        <f t="shared" si="82"/>
        <v>0.95071715377659627</v>
      </c>
      <c r="I757" s="4">
        <f t="shared" si="82"/>
        <v>0.87073270104028555</v>
      </c>
      <c r="J757" s="4">
        <f t="shared" si="82"/>
        <v>0.98884945912504363</v>
      </c>
      <c r="K757" s="4">
        <f t="shared" si="82"/>
        <v>0.97587894073891068</v>
      </c>
      <c r="L757" s="4">
        <f t="shared" si="82"/>
        <v>0.99998658851192246</v>
      </c>
      <c r="M757" s="4">
        <f t="shared" si="82"/>
        <v>0.6762575856357449</v>
      </c>
      <c r="N757" s="4">
        <f t="shared" si="82"/>
        <v>0.99101535127459828</v>
      </c>
      <c r="O757" s="4">
        <f t="shared" si="82"/>
        <v>0.99989180751688889</v>
      </c>
      <c r="P757" s="4">
        <f t="shared" si="82"/>
        <v>0.96748686553630048</v>
      </c>
      <c r="Q757" s="4">
        <f t="shared" si="82"/>
        <v>0.99865740203792364</v>
      </c>
      <c r="R757" s="4">
        <f t="shared" si="82"/>
        <v>0.9843924053353168</v>
      </c>
      <c r="S757" s="4">
        <f t="shared" si="82"/>
        <v>0.99907309523111321</v>
      </c>
    </row>
    <row r="758" spans="1:19" x14ac:dyDescent="0.2">
      <c r="A758">
        <v>750</v>
      </c>
      <c r="B758">
        <f t="shared" si="80"/>
        <v>3.4899999999999287</v>
      </c>
      <c r="C758">
        <f t="shared" si="78"/>
        <v>195.91999999999942</v>
      </c>
      <c r="D758" s="8">
        <f>EXP(SUMPRODUCT(LN($F758:$S758),AlturaTRI!$C$24:$P$24)+SUMPRODUCT(LN(1-$F758:$S758),1-AlturaTRI!$C$24:$P$24))</f>
        <v>9.7705118484614581E-27</v>
      </c>
      <c r="E758">
        <f t="shared" si="79"/>
        <v>4.1492055637321062E-4</v>
      </c>
      <c r="F758" s="4">
        <f t="shared" si="77"/>
        <v>0.70560217291212102</v>
      </c>
      <c r="G758" s="4">
        <f t="shared" si="82"/>
        <v>0.92023060156803138</v>
      </c>
      <c r="H758" s="4">
        <f t="shared" si="82"/>
        <v>0.95135106935914227</v>
      </c>
      <c r="I758" s="4">
        <f t="shared" si="82"/>
        <v>0.87172650805212371</v>
      </c>
      <c r="J758" s="4">
        <f t="shared" si="82"/>
        <v>0.98906133080772207</v>
      </c>
      <c r="K758" s="4">
        <f t="shared" si="82"/>
        <v>0.97625989571060512</v>
      </c>
      <c r="L758" s="4">
        <f t="shared" si="82"/>
        <v>0.999986999022208</v>
      </c>
      <c r="M758" s="4">
        <f t="shared" si="82"/>
        <v>0.6784986103524675</v>
      </c>
      <c r="N758" s="4">
        <f t="shared" si="82"/>
        <v>0.99111202826222333</v>
      </c>
      <c r="O758" s="4">
        <f t="shared" si="82"/>
        <v>0.9998946468403791</v>
      </c>
      <c r="P758" s="4">
        <f t="shared" si="82"/>
        <v>0.96783523941569638</v>
      </c>
      <c r="Q758" s="4">
        <f t="shared" si="82"/>
        <v>0.99868471185830032</v>
      </c>
      <c r="R758" s="4">
        <f t="shared" si="82"/>
        <v>0.98463481772059658</v>
      </c>
      <c r="S758" s="4">
        <f t="shared" si="82"/>
        <v>0.99909505758454731</v>
      </c>
    </row>
    <row r="759" spans="1:19" x14ac:dyDescent="0.2">
      <c r="A759">
        <v>751</v>
      </c>
      <c r="B759">
        <f t="shared" si="80"/>
        <v>3.4999999999999285</v>
      </c>
      <c r="C759">
        <f t="shared" si="78"/>
        <v>195.99999999999943</v>
      </c>
      <c r="D759" s="8">
        <f>EXP(SUMPRODUCT(LN($F759:$S759),AlturaTRI!$C$24:$P$24)+SUMPRODUCT(LN(1-$F759:$S759),1-AlturaTRI!$C$24:$P$24))</f>
        <v>7.9611745540590806E-27</v>
      </c>
      <c r="E759">
        <f t="shared" si="79"/>
        <v>4.0066956952822345E-4</v>
      </c>
      <c r="F759" s="4">
        <f t="shared" si="77"/>
        <v>0.70657510254035005</v>
      </c>
      <c r="G759" s="4">
        <f t="shared" si="82"/>
        <v>0.92103759775185323</v>
      </c>
      <c r="H759" s="4">
        <f t="shared" si="82"/>
        <v>0.95197724288244923</v>
      </c>
      <c r="I759" s="4">
        <f t="shared" si="82"/>
        <v>0.87271379156945883</v>
      </c>
      <c r="J759" s="4">
        <f t="shared" si="82"/>
        <v>0.98926922039857901</v>
      </c>
      <c r="K759" s="4">
        <f t="shared" si="82"/>
        <v>0.97663497813801614</v>
      </c>
      <c r="L759" s="4">
        <f t="shared" si="82"/>
        <v>0.99998739696740235</v>
      </c>
      <c r="M759" s="4">
        <f t="shared" si="82"/>
        <v>0.68073144596465784</v>
      </c>
      <c r="N759" s="4">
        <f t="shared" si="82"/>
        <v>0.99120767421143507</v>
      </c>
      <c r="O759" s="4">
        <f t="shared" si="82"/>
        <v>0.99989741165840917</v>
      </c>
      <c r="P759" s="4">
        <f t="shared" si="82"/>
        <v>0.96818000328427511</v>
      </c>
      <c r="Q759" s="4">
        <f t="shared" si="82"/>
        <v>0.99871146688565904</v>
      </c>
      <c r="R759" s="4">
        <f t="shared" si="82"/>
        <v>0.98487352288617569</v>
      </c>
      <c r="S759" s="4">
        <f t="shared" si="82"/>
        <v>0.9991165000157225</v>
      </c>
    </row>
    <row r="760" spans="1:19" x14ac:dyDescent="0.2">
      <c r="A760">
        <v>752</v>
      </c>
      <c r="B760">
        <f t="shared" si="80"/>
        <v>3.5099999999999283</v>
      </c>
      <c r="C760">
        <f t="shared" si="78"/>
        <v>196.07999999999942</v>
      </c>
      <c r="D760" s="8">
        <f>EXP(SUMPRODUCT(LN($F760:$S760),AlturaTRI!$C$24:$P$24)+SUMPRODUCT(LN(1-$F760:$S760),1-AlturaTRI!$C$24:$P$24))</f>
        <v>6.486421159426202E-27</v>
      </c>
      <c r="E760">
        <f t="shared" si="79"/>
        <v>3.8686936251432002E-4</v>
      </c>
      <c r="F760" s="4">
        <f t="shared" si="77"/>
        <v>0.70754614949797368</v>
      </c>
      <c r="G760" s="4">
        <f t="shared" si="82"/>
        <v>0.92183712330966328</v>
      </c>
      <c r="H760" s="4">
        <f t="shared" si="82"/>
        <v>0.95259575835612897</v>
      </c>
      <c r="I760" s="4">
        <f t="shared" si="82"/>
        <v>0.87369457725782107</v>
      </c>
      <c r="J760" s="4">
        <f t="shared" si="82"/>
        <v>0.9894732010950712</v>
      </c>
      <c r="K760" s="4">
        <f t="shared" si="82"/>
        <v>0.97700427402976608</v>
      </c>
      <c r="L760" s="4">
        <f t="shared" si="82"/>
        <v>0.99998778273209421</v>
      </c>
      <c r="M760" s="4">
        <f t="shared" si="82"/>
        <v>0.68295602052254978</v>
      </c>
      <c r="N760" s="4">
        <f t="shared" si="82"/>
        <v>0.99130229992042929</v>
      </c>
      <c r="O760" s="4">
        <f t="shared" si="82"/>
        <v>0.99990010392564854</v>
      </c>
      <c r="P760" s="4">
        <f t="shared" si="82"/>
        <v>0.96852119193151098</v>
      </c>
      <c r="Q760" s="4">
        <f t="shared" si="82"/>
        <v>0.99873767836163441</v>
      </c>
      <c r="R760" s="4">
        <f t="shared" si="82"/>
        <v>0.98510857574237609</v>
      </c>
      <c r="S760" s="4">
        <f t="shared" si="82"/>
        <v>0.99913743481138484</v>
      </c>
    </row>
    <row r="761" spans="1:19" x14ac:dyDescent="0.2">
      <c r="A761">
        <v>753</v>
      </c>
      <c r="B761">
        <f t="shared" si="80"/>
        <v>3.5199999999999281</v>
      </c>
      <c r="C761">
        <f t="shared" si="78"/>
        <v>196.15999999999943</v>
      </c>
      <c r="D761" s="8">
        <f>EXP(SUMPRODUCT(LN($F761:$S761),AlturaTRI!$C$24:$P$24)+SUMPRODUCT(LN(1-$F761:$S761),1-AlturaTRI!$C$24:$P$24))</f>
        <v>5.2844718175582014E-27</v>
      </c>
      <c r="E761">
        <f t="shared" si="79"/>
        <v>3.735071215575413E-4</v>
      </c>
      <c r="F761" s="4">
        <f t="shared" si="77"/>
        <v>0.7085153086039071</v>
      </c>
      <c r="G761" s="4">
        <f t="shared" si="82"/>
        <v>0.9226292334097026</v>
      </c>
      <c r="H761" s="4">
        <f t="shared" si="82"/>
        <v>0.95320669914925804</v>
      </c>
      <c r="I761" s="4">
        <f t="shared" si="82"/>
        <v>0.87466889095254952</v>
      </c>
      <c r="J761" s="4">
        <f t="shared" si="82"/>
        <v>0.98967334481115976</v>
      </c>
      <c r="K761" s="4">
        <f t="shared" si="82"/>
        <v>0.97736786827673194</v>
      </c>
      <c r="L761" s="4">
        <f t="shared" si="82"/>
        <v>0.99998815668910124</v>
      </c>
      <c r="M761" s="4">
        <f t="shared" si="82"/>
        <v>0.6851722634732571</v>
      </c>
      <c r="N761" s="4">
        <f t="shared" si="82"/>
        <v>0.99139591607854305</v>
      </c>
      <c r="O761" s="4">
        <f t="shared" si="82"/>
        <v>0.9999027255455063</v>
      </c>
      <c r="P761" s="4">
        <f t="shared" si="82"/>
        <v>0.96885883986759358</v>
      </c>
      <c r="Q761" s="4">
        <f t="shared" si="82"/>
        <v>0.99876335730123622</v>
      </c>
      <c r="R761" s="4">
        <f t="shared" si="82"/>
        <v>0.9853400304412715</v>
      </c>
      <c r="S761" s="4">
        <f t="shared" si="82"/>
        <v>0.99915787396893085</v>
      </c>
    </row>
    <row r="762" spans="1:19" x14ac:dyDescent="0.2">
      <c r="A762">
        <v>754</v>
      </c>
      <c r="B762">
        <f t="shared" si="80"/>
        <v>3.5299999999999279</v>
      </c>
      <c r="C762">
        <f t="shared" si="78"/>
        <v>196.23999999999941</v>
      </c>
      <c r="D762" s="8">
        <f>EXP(SUMPRODUCT(LN($F762:$S762),AlturaTRI!$C$24:$P$24)+SUMPRODUCT(LN(1-$F762:$S762),1-AlturaTRI!$C$24:$P$24))</f>
        <v>4.3049364890008941E-27</v>
      </c>
      <c r="E762">
        <f t="shared" si="79"/>
        <v>3.605703457315404E-4</v>
      </c>
      <c r="F762" s="4">
        <f t="shared" si="77"/>
        <v>0.70948257473860321</v>
      </c>
      <c r="G762" s="4">
        <f t="shared" si="82"/>
        <v>0.92341398309779699</v>
      </c>
      <c r="H762" s="4">
        <f t="shared" si="82"/>
        <v>0.95381014798792596</v>
      </c>
      <c r="I762" s="4">
        <f t="shared" si="82"/>
        <v>0.87563675865365631</v>
      </c>
      <c r="J762" s="4">
        <f t="shared" si="82"/>
        <v>0.98986972219746272</v>
      </c>
      <c r="K762" s="4">
        <f t="shared" si="82"/>
        <v>0.97772584466203249</v>
      </c>
      <c r="L762" s="4">
        <f t="shared" si="82"/>
        <v>0.99998851919983101</v>
      </c>
      <c r="M762" s="4">
        <f t="shared" si="82"/>
        <v>0.68738010566419849</v>
      </c>
      <c r="N762" s="4">
        <f t="shared" si="82"/>
        <v>0.99148853326726016</v>
      </c>
      <c r="O762" s="4">
        <f t="shared" si="82"/>
        <v>0.99990527837147314</v>
      </c>
      <c r="P762" s="4">
        <f t="shared" si="82"/>
        <v>0.96919298132443943</v>
      </c>
      <c r="Q762" s="4">
        <f t="shared" si="82"/>
        <v>0.99878851449737227</v>
      </c>
      <c r="R762" s="4">
        <f t="shared" si="82"/>
        <v>0.98556794038544082</v>
      </c>
      <c r="S762" s="4">
        <f t="shared" si="82"/>
        <v>0.99917782920317344</v>
      </c>
    </row>
    <row r="763" spans="1:19" x14ac:dyDescent="0.2">
      <c r="A763">
        <v>755</v>
      </c>
      <c r="B763">
        <f t="shared" si="80"/>
        <v>3.5399999999999276</v>
      </c>
      <c r="C763">
        <f t="shared" si="78"/>
        <v>196.31999999999942</v>
      </c>
      <c r="D763" s="8">
        <f>EXP(SUMPRODUCT(LN($F763:$S763),AlturaTRI!$C$24:$P$24)+SUMPRODUCT(LN(1-$F763:$S763),1-AlturaTRI!$C$24:$P$24))</f>
        <v>3.5067184967198619E-27</v>
      </c>
      <c r="E763">
        <f t="shared" si="79"/>
        <v>3.4804684106551001E-4</v>
      </c>
      <c r="F763" s="4">
        <f t="shared" si="77"/>
        <v>0.71044794284401924</v>
      </c>
      <c r="G763" s="4">
        <f t="shared" si="82"/>
        <v>0.92419142729105785</v>
      </c>
      <c r="H763" s="4">
        <f t="shared" si="82"/>
        <v>0.95440618695303736</v>
      </c>
      <c r="I763" s="4">
        <f t="shared" si="82"/>
        <v>0.8765982065207395</v>
      </c>
      <c r="J763" s="4">
        <f t="shared" si="82"/>
        <v>0.99006240266118495</v>
      </c>
      <c r="K763" s="4">
        <f t="shared" si="82"/>
        <v>0.97807828587108336</v>
      </c>
      <c r="L763" s="4">
        <f t="shared" si="82"/>
        <v>0.99998887061462904</v>
      </c>
      <c r="M763" s="4">
        <f t="shared" si="82"/>
        <v>0.68957947934607255</v>
      </c>
      <c r="N763" s="4">
        <f t="shared" si="82"/>
        <v>0.99158016196121068</v>
      </c>
      <c r="O763" s="4">
        <f t="shared" si="82"/>
        <v>0.99990776420843164</v>
      </c>
      <c r="P763" s="4">
        <f t="shared" si="82"/>
        <v>0.96952365025673271</v>
      </c>
      <c r="Q763" s="4">
        <f t="shared" si="82"/>
        <v>0.99881316052528213</v>
      </c>
      <c r="R763" s="4">
        <f t="shared" si="82"/>
        <v>0.98579235823667644</v>
      </c>
      <c r="S763" s="4">
        <f t="shared" si="82"/>
        <v>0.99919731195295414</v>
      </c>
    </row>
    <row r="764" spans="1:19" x14ac:dyDescent="0.2">
      <c r="A764">
        <v>756</v>
      </c>
      <c r="B764">
        <f t="shared" si="80"/>
        <v>3.5499999999999274</v>
      </c>
      <c r="C764">
        <f t="shared" si="78"/>
        <v>196.39999999999941</v>
      </c>
      <c r="D764" s="8">
        <f>EXP(SUMPRODUCT(LN($F764:$S764),AlturaTRI!$C$24:$P$24)+SUMPRODUCT(LN(1-$F764:$S764),1-AlturaTRI!$C$24:$P$24))</f>
        <v>2.8563033068825131E-27</v>
      </c>
      <c r="E764">
        <f t="shared" si="79"/>
        <v>3.3592471470509641E-4</v>
      </c>
      <c r="F764" s="4">
        <f t="shared" si="77"/>
        <v>0.71141140792357827</v>
      </c>
      <c r="G764" s="4">
        <f t="shared" si="82"/>
        <v>0.92496162077174293</v>
      </c>
      <c r="H764" s="4">
        <f t="shared" si="82"/>
        <v>0.95499489747836219</v>
      </c>
      <c r="I764" s="4">
        <f t="shared" si="82"/>
        <v>0.87755326086794494</v>
      </c>
      <c r="J764" s="4">
        <f t="shared" si="82"/>
        <v>0.99025145438581941</v>
      </c>
      <c r="K764" s="4">
        <f t="shared" si="82"/>
        <v>0.97842527350171005</v>
      </c>
      <c r="L764" s="4">
        <f t="shared" si="82"/>
        <v>0.99998921127311891</v>
      </c>
      <c r="M764" s="4">
        <f t="shared" si="82"/>
        <v>0.69177031817538526</v>
      </c>
      <c r="N764" s="4">
        <f t="shared" si="82"/>
        <v>0.99167081252916278</v>
      </c>
      <c r="O764" s="4">
        <f t="shared" si="82"/>
        <v>0.99991018481392802</v>
      </c>
      <c r="P764" s="4">
        <f t="shared" si="82"/>
        <v>0.96985088034298994</v>
      </c>
      <c r="Q764" s="4">
        <f t="shared" si="82"/>
        <v>0.99883730574688245</v>
      </c>
      <c r="R764" s="4">
        <f t="shared" si="82"/>
        <v>0.98601333592464513</v>
      </c>
      <c r="S764" s="4">
        <f t="shared" si="82"/>
        <v>0.99921633338760008</v>
      </c>
    </row>
    <row r="765" spans="1:19" x14ac:dyDescent="0.2">
      <c r="A765">
        <v>757</v>
      </c>
      <c r="B765">
        <f t="shared" si="80"/>
        <v>3.5599999999999272</v>
      </c>
      <c r="C765">
        <f t="shared" si="78"/>
        <v>196.47999999999942</v>
      </c>
      <c r="D765" s="8">
        <f>EXP(SUMPRODUCT(LN($F765:$S765),AlturaTRI!$C$24:$P$24)+SUMPRODUCT(LN(1-$F765:$S765),1-AlturaTRI!$C$24:$P$24))</f>
        <v>2.3263618762443726E-27</v>
      </c>
      <c r="E765">
        <f t="shared" si="79"/>
        <v>3.2419236912791227E-4</v>
      </c>
      <c r="F765" s="4">
        <f t="shared" si="77"/>
        <v>0.71237296504212733</v>
      </c>
      <c r="G765" s="4">
        <f t="shared" si="82"/>
        <v>0.92572461818127305</v>
      </c>
      <c r="H765" s="4">
        <f t="shared" si="82"/>
        <v>0.95557636034882421</v>
      </c>
      <c r="I765" s="4">
        <f t="shared" si="82"/>
        <v>0.87850194815897897</v>
      </c>
      <c r="J765" s="4">
        <f t="shared" si="82"/>
        <v>0.99043694435062246</v>
      </c>
      <c r="K765" s="4">
        <f t="shared" si="82"/>
        <v>0.97876688807431733</v>
      </c>
      <c r="L765" s="4">
        <f t="shared" si="82"/>
        <v>0.99998954150452846</v>
      </c>
      <c r="M765" s="4">
        <f t="shared" si="82"/>
        <v>0.69395255721653526</v>
      </c>
      <c r="N765" s="4">
        <f t="shared" si="82"/>
        <v>0.99176049523500653</v>
      </c>
      <c r="O765" s="4">
        <f t="shared" si="82"/>
        <v>0.99991254189941337</v>
      </c>
      <c r="P765" s="4">
        <f t="shared" si="82"/>
        <v>0.97017470498665159</v>
      </c>
      <c r="Q765" s="4">
        <f t="shared" si="82"/>
        <v>0.9988609603150298</v>
      </c>
      <c r="R765" s="4">
        <f t="shared" si="82"/>
        <v>0.98623092465549911</v>
      </c>
      <c r="S765" s="4">
        <f t="shared" si="82"/>
        <v>0.99923490441323348</v>
      </c>
    </row>
    <row r="766" spans="1:19" x14ac:dyDescent="0.2">
      <c r="A766">
        <v>758</v>
      </c>
      <c r="B766">
        <f t="shared" si="80"/>
        <v>3.569999999999927</v>
      </c>
      <c r="C766">
        <f t="shared" si="78"/>
        <v>196.55999999999941</v>
      </c>
      <c r="D766" s="8">
        <f>EXP(SUMPRODUCT(LN($F766:$S766),AlturaTRI!$C$24:$P$24)+SUMPRODUCT(LN(1-$F766:$S766),1-AlturaTRI!$C$24:$P$24))</f>
        <v>1.8946108399616591E-27</v>
      </c>
      <c r="E766">
        <f t="shared" si="79"/>
        <v>3.1283849641516138E-4</v>
      </c>
      <c r="F766" s="4">
        <f t="shared" si="77"/>
        <v>0.71333260932589282</v>
      </c>
      <c r="G766" s="4">
        <f t="shared" si="82"/>
        <v>0.92648047401440503</v>
      </c>
      <c r="H766" s="4">
        <f t="shared" si="82"/>
        <v>0.95615065569902591</v>
      </c>
      <c r="I766" s="4">
        <f t="shared" si="82"/>
        <v>0.87944429500217103</v>
      </c>
      <c r="J766" s="4">
        <f t="shared" si="82"/>
        <v>0.99061893834986048</v>
      </c>
      <c r="K766" s="4">
        <f t="shared" si="82"/>
        <v>0.97910320904210302</v>
      </c>
      <c r="L766" s="4">
        <f t="shared" si="82"/>
        <v>0.99998986162800974</v>
      </c>
      <c r="M766" s="4">
        <f t="shared" si="82"/>
        <v>0.69612613294345949</v>
      </c>
      <c r="N766" s="4">
        <f t="shared" si="82"/>
        <v>0.99184922023873157</v>
      </c>
      <c r="O766" s="4">
        <f t="shared" si="82"/>
        <v>0.99991483713145257</v>
      </c>
      <c r="P766" s="4">
        <f t="shared" si="82"/>
        <v>0.9704951573171966</v>
      </c>
      <c r="Q766" s="4">
        <f t="shared" si="82"/>
        <v>0.9988841341776985</v>
      </c>
      <c r="R766" s="4">
        <f t="shared" si="82"/>
        <v>0.98644517492043893</v>
      </c>
      <c r="S766" s="4">
        <f t="shared" si="82"/>
        <v>0.9992530356789352</v>
      </c>
    </row>
    <row r="767" spans="1:19" x14ac:dyDescent="0.2">
      <c r="A767">
        <v>759</v>
      </c>
      <c r="B767">
        <f t="shared" si="80"/>
        <v>3.5799999999999268</v>
      </c>
      <c r="C767">
        <f t="shared" si="78"/>
        <v>196.63999999999942</v>
      </c>
      <c r="D767" s="8">
        <f>EXP(SUMPRODUCT(LN($F767:$S767),AlturaTRI!$C$24:$P$24)+SUMPRODUCT(LN(1-$F767:$S767),1-AlturaTRI!$C$24:$P$24))</f>
        <v>1.5428823910469167E-27</v>
      </c>
      <c r="E767">
        <f t="shared" si="79"/>
        <v>3.0185207258079459E-4</v>
      </c>
      <c r="F767" s="4">
        <f t="shared" si="77"/>
        <v>0.71429033596243108</v>
      </c>
      <c r="G767" s="4">
        <f t="shared" si="77"/>
        <v>0.92722924261355488</v>
      </c>
      <c r="H767" s="4">
        <f t="shared" si="77"/>
        <v>0.95671786301199868</v>
      </c>
      <c r="I767" s="4">
        <f t="shared" si="77"/>
        <v>0.88038032814558687</v>
      </c>
      <c r="J767" s="4">
        <f t="shared" si="77"/>
        <v>0.99079750101182607</v>
      </c>
      <c r="K767" s="4">
        <f t="shared" si="77"/>
        <v>0.97943431480131349</v>
      </c>
      <c r="L767" s="4">
        <f t="shared" si="77"/>
        <v>0.99999017195294637</v>
      </c>
      <c r="M767" s="4">
        <f t="shared" si="77"/>
        <v>0.69829098324084482</v>
      </c>
      <c r="N767" s="4">
        <f t="shared" si="77"/>
        <v>0.99193699759739751</v>
      </c>
      <c r="O767" s="4">
        <f t="shared" si="77"/>
        <v>0.99991707213289927</v>
      </c>
      <c r="P767" s="4">
        <f t="shared" si="77"/>
        <v>0.97081227019128091</v>
      </c>
      <c r="Q767" s="4">
        <f t="shared" si="77"/>
        <v>0.99890683708207706</v>
      </c>
      <c r="R767" s="4">
        <f t="shared" si="77"/>
        <v>0.98665613650422068</v>
      </c>
      <c r="S767" s="4">
        <f t="shared" si="77"/>
        <v>0.9992707375827663</v>
      </c>
    </row>
    <row r="768" spans="1:19" x14ac:dyDescent="0.2">
      <c r="A768">
        <v>760</v>
      </c>
      <c r="B768">
        <f t="shared" si="80"/>
        <v>3.5899999999999266</v>
      </c>
      <c r="C768">
        <f t="shared" si="78"/>
        <v>196.7199999999994</v>
      </c>
      <c r="D768" s="8">
        <f>EXP(SUMPRODUCT(LN($F768:$S768),AlturaTRI!$C$24:$P$24)+SUMPRODUCT(LN(1-$F768:$S768),1-AlturaTRI!$C$24:$P$24))</f>
        <v>1.2563653395929172E-27</v>
      </c>
      <c r="E768">
        <f t="shared" si="79"/>
        <v>2.9122235195953351E-4</v>
      </c>
      <c r="F768" s="4">
        <f t="shared" ref="F768:S786" si="83">1/(1+EXP(-F$2*($B768-F$3)))</f>
        <v>0.71524614020057642</v>
      </c>
      <c r="G768" s="4">
        <f t="shared" si="83"/>
        <v>0.927970978163277</v>
      </c>
      <c r="H768" s="4">
        <f t="shared" si="83"/>
        <v>0.95727806111817493</v>
      </c>
      <c r="I768" s="4">
        <f t="shared" si="83"/>
        <v>0.88131007447219245</v>
      </c>
      <c r="J768" s="4">
        <f t="shared" si="83"/>
        <v>0.99097269581762759</v>
      </c>
      <c r="K768" s="4">
        <f t="shared" si="83"/>
        <v>0.97976028270153204</v>
      </c>
      <c r="L768" s="4">
        <f t="shared" si="83"/>
        <v>0.99999047277925246</v>
      </c>
      <c r="M768" s="4">
        <f t="shared" si="83"/>
        <v>0.70044704740490782</v>
      </c>
      <c r="N768" s="4">
        <f t="shared" si="83"/>
        <v>0.99202383726609489</v>
      </c>
      <c r="O768" s="4">
        <f t="shared" si="83"/>
        <v>0.9999192484840429</v>
      </c>
      <c r="P768" s="4">
        <f t="shared" si="83"/>
        <v>0.97112607619389846</v>
      </c>
      <c r="Q768" s="4">
        <f t="shared" si="83"/>
        <v>0.99892907857858371</v>
      </c>
      <c r="R768" s="4">
        <f t="shared" si="83"/>
        <v>0.98686385849361236</v>
      </c>
      <c r="S768" s="4">
        <f t="shared" si="83"/>
        <v>0.99928802027764763</v>
      </c>
    </row>
    <row r="769" spans="1:19" x14ac:dyDescent="0.2">
      <c r="A769">
        <v>761</v>
      </c>
      <c r="B769">
        <f t="shared" si="80"/>
        <v>3.5999999999999264</v>
      </c>
      <c r="C769">
        <f t="shared" si="78"/>
        <v>196.79999999999941</v>
      </c>
      <c r="D769" s="8">
        <f>EXP(SUMPRODUCT(LN($F769:$S769),AlturaTRI!$C$24:$P$24)+SUMPRODUCT(LN(1-$F769:$S769),1-AlturaTRI!$C$24:$P$24))</f>
        <v>1.0229859015094627E-27</v>
      </c>
      <c r="E769">
        <f t="shared" si="79"/>
        <v>2.809388616550051E-4</v>
      </c>
      <c r="F769" s="4">
        <f t="shared" si="83"/>
        <v>0.71620001735038519</v>
      </c>
      <c r="G769" s="4">
        <f t="shared" si="83"/>
        <v>0.92870573468488737</v>
      </c>
      <c r="H769" s="4">
        <f t="shared" si="83"/>
        <v>0.95783132819457595</v>
      </c>
      <c r="I769" s="4">
        <f t="shared" si="83"/>
        <v>0.88223356099507</v>
      </c>
      <c r="J769" s="4">
        <f t="shared" si="83"/>
        <v>0.99114458511974557</v>
      </c>
      <c r="K769" s="4">
        <f t="shared" si="83"/>
        <v>0.98008118905599739</v>
      </c>
      <c r="L769" s="4">
        <f t="shared" si="83"/>
        <v>0.99999076439766288</v>
      </c>
      <c r="M769" s="4">
        <f t="shared" si="83"/>
        <v>0.7025942661437492</v>
      </c>
      <c r="N769" s="4">
        <f t="shared" si="83"/>
        <v>0.99210974909890304</v>
      </c>
      <c r="O769" s="4">
        <f t="shared" si="83"/>
        <v>0.99992136772372342</v>
      </c>
      <c r="P769" s="4">
        <f t="shared" si="83"/>
        <v>0.97143660763956408</v>
      </c>
      <c r="Q769" s="4">
        <f t="shared" si="83"/>
        <v>0.99895086802480415</v>
      </c>
      <c r="R769" s="4">
        <f t="shared" si="83"/>
        <v>0.98706838928579399</v>
      </c>
      <c r="S769" s="4">
        <f t="shared" si="83"/>
        <v>0.99930489367710762</v>
      </c>
    </row>
    <row r="770" spans="1:19" x14ac:dyDescent="0.2">
      <c r="A770">
        <v>762</v>
      </c>
      <c r="B770">
        <f t="shared" si="80"/>
        <v>3.6099999999999262</v>
      </c>
      <c r="C770">
        <f t="shared" si="78"/>
        <v>196.8799999999994</v>
      </c>
      <c r="D770" s="8">
        <f>EXP(SUMPRODUCT(LN($F770:$S770),AlturaTRI!$C$24:$P$24)+SUMPRODUCT(LN(1-$F770:$S770),1-AlturaTRI!$C$24:$P$24))</f>
        <v>8.3290253434028293E-28</v>
      </c>
      <c r="E770">
        <f t="shared" si="79"/>
        <v>2.7099139604915158E-4</v>
      </c>
      <c r="F770" s="4">
        <f t="shared" si="83"/>
        <v>0.71715196278307636</v>
      </c>
      <c r="G770" s="4">
        <f t="shared" si="83"/>
        <v>0.9294335660312385</v>
      </c>
      <c r="H770" s="4">
        <f t="shared" si="83"/>
        <v>0.95837774176420687</v>
      </c>
      <c r="I770" s="4">
        <f t="shared" si="83"/>
        <v>0.88315081485268354</v>
      </c>
      <c r="J770" s="4">
        <f t="shared" si="83"/>
        <v>0.99131323016036177</v>
      </c>
      <c r="K770" s="4">
        <f t="shared" si="83"/>
        <v>0.98039710915194422</v>
      </c>
      <c r="L770" s="4">
        <f t="shared" si="83"/>
        <v>0.9999910470900143</v>
      </c>
      <c r="M770" s="4">
        <f t="shared" si="83"/>
        <v>0.7047325815772868</v>
      </c>
      <c r="N770" s="4">
        <f t="shared" si="83"/>
        <v>0.99219474284983533</v>
      </c>
      <c r="O770" s="4">
        <f t="shared" si="83"/>
        <v>0.99992343135041817</v>
      </c>
      <c r="P770" s="4">
        <f t="shared" si="83"/>
        <v>0.97174389657351667</v>
      </c>
      <c r="Q770" s="4">
        <f t="shared" si="83"/>
        <v>0.99897221458935093</v>
      </c>
      <c r="R770" s="4">
        <f t="shared" si="83"/>
        <v>0.98726977659670223</v>
      </c>
      <c r="S770" s="4">
        <f t="shared" si="83"/>
        <v>0.99932136746089295</v>
      </c>
    </row>
    <row r="771" spans="1:19" x14ac:dyDescent="0.2">
      <c r="A771">
        <v>763</v>
      </c>
      <c r="B771">
        <f t="shared" si="80"/>
        <v>3.6199999999999259</v>
      </c>
      <c r="C771">
        <f t="shared" si="78"/>
        <v>196.95999999999941</v>
      </c>
      <c r="D771" s="8">
        <f>EXP(SUMPRODUCT(LN($F771:$S771),AlturaTRI!$C$24:$P$24)+SUMPRODUCT(LN(1-$F771:$S771),1-AlturaTRI!$C$24:$P$24))</f>
        <v>6.780938497972611E-28</v>
      </c>
      <c r="E771">
        <f t="shared" si="79"/>
        <v>2.613700113739895E-4</v>
      </c>
      <c r="F771" s="4">
        <f t="shared" si="83"/>
        <v>0.71810197193096914</v>
      </c>
      <c r="G771" s="4">
        <f t="shared" si="83"/>
        <v>0.93015452588163794</v>
      </c>
      <c r="H771" s="4">
        <f t="shared" si="83"/>
        <v>0.95891737869565596</v>
      </c>
      <c r="I771" s="4">
        <f t="shared" si="83"/>
        <v>0.88406186330419767</v>
      </c>
      <c r="J771" s="4">
        <f t="shared" si="83"/>
        <v>0.99147869108945397</v>
      </c>
      <c r="K771" s="4">
        <f t="shared" si="83"/>
        <v>0.98070811726096074</v>
      </c>
      <c r="L771" s="4">
        <f t="shared" si="83"/>
        <v>0.99999132112951672</v>
      </c>
      <c r="M771" s="4">
        <f t="shared" si="83"/>
        <v>0.70686193723677182</v>
      </c>
      <c r="N771" s="4">
        <f t="shared" si="83"/>
        <v>0.99227882817378299</v>
      </c>
      <c r="O771" s="4">
        <f t="shared" si="83"/>
        <v>0.99992544082329959</v>
      </c>
      <c r="P771" s="4">
        <f t="shared" si="83"/>
        <v>0.97204797477294225</v>
      </c>
      <c r="Q771" s="4">
        <f t="shared" si="83"/>
        <v>0.99899312725564715</v>
      </c>
      <c r="R771" s="4">
        <f t="shared" si="83"/>
        <v>0.98746806746931592</v>
      </c>
      <c r="S771" s="4">
        <f t="shared" si="83"/>
        <v>0.99933745108045147</v>
      </c>
    </row>
    <row r="772" spans="1:19" x14ac:dyDescent="0.2">
      <c r="A772">
        <v>764</v>
      </c>
      <c r="B772">
        <f t="shared" si="80"/>
        <v>3.6299999999999257</v>
      </c>
      <c r="C772">
        <f t="shared" si="78"/>
        <v>197.0399999999994</v>
      </c>
      <c r="D772" s="8">
        <f>EXP(SUMPRODUCT(LN($F772:$S772),AlturaTRI!$C$24:$P$24)+SUMPRODUCT(LN(1-$F772:$S772),1-AlturaTRI!$C$24:$P$24))</f>
        <v>5.520224816289405E-28</v>
      </c>
      <c r="E772">
        <f t="shared" si="79"/>
        <v>2.5206502034671768E-4</v>
      </c>
      <c r="F772" s="4">
        <f t="shared" si="83"/>
        <v>0.71905004028741626</v>
      </c>
      <c r="G772" s="4">
        <f t="shared" si="83"/>
        <v>0.9308686677369109</v>
      </c>
      <c r="H772" s="4">
        <f t="shared" si="83"/>
        <v>0.95945031520288915</v>
      </c>
      <c r="I772" s="4">
        <f t="shared" si="83"/>
        <v>0.8849667337248468</v>
      </c>
      <c r="J772" s="4">
        <f t="shared" si="83"/>
        <v>0.99164102698266665</v>
      </c>
      <c r="K772" s="4">
        <f t="shared" si="83"/>
        <v>0.98101428664935841</v>
      </c>
      <c r="L772" s="4">
        <f t="shared" si="83"/>
        <v>0.99999158678101818</v>
      </c>
      <c r="M772" s="4">
        <f t="shared" si="83"/>
        <v>0.70898227806389291</v>
      </c>
      <c r="N772" s="4">
        <f t="shared" si="83"/>
        <v>0.99236201462744622</v>
      </c>
      <c r="O772" s="4">
        <f t="shared" si="83"/>
        <v>0.99992739756326632</v>
      </c>
      <c r="P772" s="4">
        <f t="shared" si="83"/>
        <v>0.97234887374821843</v>
      </c>
      <c r="Q772" s="4">
        <f t="shared" si="83"/>
        <v>0.99901361482563655</v>
      </c>
      <c r="R772" s="4">
        <f t="shared" si="83"/>
        <v>0.98766330828188353</v>
      </c>
      <c r="S772" s="4">
        <f t="shared" si="83"/>
        <v>0.99935315376428768</v>
      </c>
    </row>
    <row r="773" spans="1:19" x14ac:dyDescent="0.2">
      <c r="A773">
        <v>765</v>
      </c>
      <c r="B773">
        <f t="shared" si="80"/>
        <v>3.6399999999999255</v>
      </c>
      <c r="C773">
        <f t="shared" si="78"/>
        <v>197.11999999999941</v>
      </c>
      <c r="D773" s="8">
        <f>EXP(SUMPRODUCT(LN($F773:$S773),AlturaTRI!$C$24:$P$24)+SUMPRODUCT(LN(1-$F773:$S773),1-AlturaTRI!$C$24:$P$24))</f>
        <v>4.493609319231858E-28</v>
      </c>
      <c r="E773">
        <f t="shared" si="79"/>
        <v>2.4306698686909345E-4</v>
      </c>
      <c r="F773" s="4">
        <f t="shared" si="83"/>
        <v>0.71999616340673456</v>
      </c>
      <c r="G773" s="4">
        <f t="shared" si="83"/>
        <v>0.93157604491460477</v>
      </c>
      <c r="H773" s="4">
        <f t="shared" si="83"/>
        <v>0.95997662684523688</v>
      </c>
      <c r="I773" s="4">
        <f t="shared" si="83"/>
        <v>0.88586545360135771</v>
      </c>
      <c r="J773" s="4">
        <f t="shared" si="83"/>
        <v>0.99180029585894469</v>
      </c>
      <c r="K773" s="4">
        <f t="shared" si="83"/>
        <v>0.98131568958854931</v>
      </c>
      <c r="L773" s="4">
        <f t="shared" si="83"/>
        <v>0.99999184430126065</v>
      </c>
      <c r="M773" s="4">
        <f t="shared" si="83"/>
        <v>0.71109355040947442</v>
      </c>
      <c r="N773" s="4">
        <f t="shared" si="83"/>
        <v>0.99244431167026304</v>
      </c>
      <c r="O773" s="4">
        <f t="shared" si="83"/>
        <v>0.99992930295394578</v>
      </c>
      <c r="P773" s="4">
        <f t="shared" si="83"/>
        <v>0.97264662474417385</v>
      </c>
      <c r="Q773" s="4">
        <f t="shared" si="83"/>
        <v>0.99903368592341868</v>
      </c>
      <c r="R773" s="4">
        <f t="shared" si="83"/>
        <v>0.9878555447560915</v>
      </c>
      <c r="S773" s="4">
        <f t="shared" si="83"/>
        <v>0.99936848452319316</v>
      </c>
    </row>
    <row r="774" spans="1:19" x14ac:dyDescent="0.2">
      <c r="A774">
        <v>766</v>
      </c>
      <c r="B774">
        <f t="shared" si="80"/>
        <v>3.6499999999999253</v>
      </c>
      <c r="C774">
        <f t="shared" si="78"/>
        <v>197.19999999999939</v>
      </c>
      <c r="D774" s="8">
        <f>EXP(SUMPRODUCT(LN($F774:$S774),AlturaTRI!$C$24:$P$24)+SUMPRODUCT(LN(1-$F774:$S774),1-AlturaTRI!$C$24:$P$24))</f>
        <v>3.657679862130379E-28</v>
      </c>
      <c r="E774">
        <f t="shared" si="79"/>
        <v>2.3436672079191442E-4</v>
      </c>
      <c r="F774" s="4">
        <f t="shared" si="83"/>
        <v>0.7209403369041324</v>
      </c>
      <c r="G774" s="4">
        <f t="shared" si="83"/>
        <v>0.93227671054433325</v>
      </c>
      <c r="H774" s="4">
        <f t="shared" si="83"/>
        <v>0.96049638852756569</v>
      </c>
      <c r="I774" s="4">
        <f t="shared" si="83"/>
        <v>0.88675805052742263</v>
      </c>
      <c r="J774" s="4">
        <f t="shared" si="83"/>
        <v>0.99195655469794397</v>
      </c>
      <c r="K774" s="4">
        <f t="shared" si="83"/>
        <v>0.98161239736542538</v>
      </c>
      <c r="L774" s="4">
        <f t="shared" si="83"/>
        <v>0.99999209393912747</v>
      </c>
      <c r="M774" s="4">
        <f t="shared" si="83"/>
        <v>0.71319570203177396</v>
      </c>
      <c r="N774" s="4">
        <f t="shared" si="83"/>
        <v>0.99252572866532707</v>
      </c>
      <c r="O774" s="4">
        <f t="shared" si="83"/>
        <v>0.99993115834267121</v>
      </c>
      <c r="P774" s="4">
        <f t="shared" si="83"/>
        <v>0.9729412587413695</v>
      </c>
      <c r="Q774" s="4">
        <f t="shared" si="83"/>
        <v>0.99905334899881493</v>
      </c>
      <c r="R774" s="4">
        <f t="shared" si="83"/>
        <v>0.98804482196517074</v>
      </c>
      <c r="S774" s="4">
        <f t="shared" si="83"/>
        <v>0.99938345215535662</v>
      </c>
    </row>
    <row r="775" spans="1:19" x14ac:dyDescent="0.2">
      <c r="A775">
        <v>767</v>
      </c>
      <c r="B775">
        <f t="shared" si="80"/>
        <v>3.6599999999999251</v>
      </c>
      <c r="C775">
        <f t="shared" si="78"/>
        <v>197.2799999999994</v>
      </c>
      <c r="D775" s="8">
        <f>EXP(SUMPRODUCT(LN($F775:$S775),AlturaTRI!$C$24:$P$24)+SUMPRODUCT(LN(1-$F775:$S775),1-AlturaTRI!$C$24:$P$24))</f>
        <v>2.9770638457109554E-28</v>
      </c>
      <c r="E775">
        <f t="shared" si="79"/>
        <v>2.2595527274537846E-4</v>
      </c>
      <c r="F775" s="4">
        <f t="shared" si="83"/>
        <v>0.72188255645563282</v>
      </c>
      <c r="G775" s="4">
        <f t="shared" si="83"/>
        <v>0.93297071756325844</v>
      </c>
      <c r="H775" s="4">
        <f t="shared" si="83"/>
        <v>0.96100967450062891</v>
      </c>
      <c r="I775" s="4">
        <f t="shared" si="83"/>
        <v>0.88764455219922522</v>
      </c>
      <c r="J775" s="4">
        <f t="shared" si="83"/>
        <v>0.9921098594572082</v>
      </c>
      <c r="K775" s="4">
        <f t="shared" si="83"/>
        <v>0.98190448029273458</v>
      </c>
      <c r="L775" s="4">
        <f t="shared" si="83"/>
        <v>0.9999923359358851</v>
      </c>
      <c r="M775" s="4">
        <f t="shared" si="83"/>
        <v>0.71528868209438312</v>
      </c>
      <c r="N775" s="4">
        <f t="shared" si="83"/>
        <v>0.99260627488030051</v>
      </c>
      <c r="O775" s="4">
        <f t="shared" si="83"/>
        <v>0.99993296504143392</v>
      </c>
      <c r="P775" s="4">
        <f t="shared" si="83"/>
        <v>0.97323280645739296</v>
      </c>
      <c r="Q775" s="4">
        <f t="shared" si="83"/>
        <v>0.99907261233086231</v>
      </c>
      <c r="R775" s="4">
        <f t="shared" si="83"/>
        <v>0.9882311843419409</v>
      </c>
      <c r="S775" s="4">
        <f t="shared" si="83"/>
        <v>0.99939806525135411</v>
      </c>
    </row>
    <row r="776" spans="1:19" x14ac:dyDescent="0.2">
      <c r="A776">
        <v>768</v>
      </c>
      <c r="B776">
        <f t="shared" si="80"/>
        <v>3.6699999999999249</v>
      </c>
      <c r="C776">
        <f t="shared" si="78"/>
        <v>197.35999999999939</v>
      </c>
      <c r="D776" s="8">
        <f>EXP(SUMPRODUCT(LN($F776:$S776),AlturaTRI!$C$24:$P$24)+SUMPRODUCT(LN(1-$F776:$S776),1-AlturaTRI!$C$24:$P$24))</f>
        <v>2.4229414840337288E-28</v>
      </c>
      <c r="E776">
        <f t="shared" si="79"/>
        <v>2.1782392903601117E-4</v>
      </c>
      <c r="F776" s="4">
        <f t="shared" si="83"/>
        <v>0.72282281779799396</v>
      </c>
      <c r="G776" s="4">
        <f t="shared" si="83"/>
        <v>0.93365811871171012</v>
      </c>
      <c r="H776" s="4">
        <f t="shared" si="83"/>
        <v>0.96151655836159278</v>
      </c>
      <c r="I776" s="4">
        <f t="shared" si="83"/>
        <v>0.88852498641101896</v>
      </c>
      <c r="J776" s="4">
        <f t="shared" si="83"/>
        <v>0.99226026508912057</v>
      </c>
      <c r="K776" s="4">
        <f t="shared" si="83"/>
        <v>0.9821920077194517</v>
      </c>
      <c r="L776" s="4">
        <f t="shared" si="83"/>
        <v>0.99999257052541435</v>
      </c>
      <c r="M776" s="4">
        <f t="shared" si="83"/>
        <v>0.71737244116373844</v>
      </c>
      <c r="N776" s="4">
        <f t="shared" si="83"/>
        <v>0.99268595948831917</v>
      </c>
      <c r="O776" s="4">
        <f t="shared" si="83"/>
        <v>0.99993472432780905</v>
      </c>
      <c r="P776" s="4">
        <f t="shared" si="83"/>
        <v>0.9735212983481728</v>
      </c>
      <c r="Q776" s="4">
        <f t="shared" si="83"/>
        <v>0.99909148403123815</v>
      </c>
      <c r="R776" s="4">
        <f t="shared" si="83"/>
        <v>0.98841467568679287</v>
      </c>
      <c r="S776" s="4">
        <f t="shared" si="83"/>
        <v>0.99941233219902426</v>
      </c>
    </row>
    <row r="777" spans="1:19" x14ac:dyDescent="0.2">
      <c r="A777">
        <v>769</v>
      </c>
      <c r="B777">
        <f t="shared" si="80"/>
        <v>3.6799999999999247</v>
      </c>
      <c r="C777">
        <f t="shared" si="78"/>
        <v>197.4399999999994</v>
      </c>
      <c r="D777" s="8">
        <f>EXP(SUMPRODUCT(LN($F777:$S777),AlturaTRI!$C$24:$P$24)+SUMPRODUCT(LN(1-$F777:$S777),1-AlturaTRI!$C$24:$P$24))</f>
        <v>1.9718335994995199E-28</v>
      </c>
      <c r="E777">
        <f t="shared" si="79"/>
        <v>2.099642066107882E-4</v>
      </c>
      <c r="F777" s="4">
        <f t="shared" si="83"/>
        <v>0.7237611167286262</v>
      </c>
      <c r="G777" s="4">
        <f t="shared" si="83"/>
        <v>0.93433896652893633</v>
      </c>
      <c r="H777" s="4">
        <f t="shared" si="83"/>
        <v>0.96201711305472948</v>
      </c>
      <c r="I777" s="4">
        <f t="shared" si="83"/>
        <v>0.88939938105075722</v>
      </c>
      <c r="J777" s="4">
        <f t="shared" si="83"/>
        <v>0.99240782555762619</v>
      </c>
      <c r="K777" s="4">
        <f t="shared" si="83"/>
        <v>0.98247504804113595</v>
      </c>
      <c r="L777" s="4">
        <f t="shared" si="83"/>
        <v>0.99999279793443885</v>
      </c>
      <c r="M777" s="4">
        <f t="shared" si="83"/>
        <v>0.7194469312062487</v>
      </c>
      <c r="N777" s="4">
        <f t="shared" si="83"/>
        <v>0.99276479156888997</v>
      </c>
      <c r="O777" s="4">
        <f t="shared" si="83"/>
        <v>0.99993643744585858</v>
      </c>
      <c r="P777" s="4">
        <f t="shared" si="83"/>
        <v>0.97380676460930649</v>
      </c>
      <c r="Q777" s="4">
        <f t="shared" si="83"/>
        <v>0.99910997204761953</v>
      </c>
      <c r="R777" s="4">
        <f t="shared" si="83"/>
        <v>0.98859533917560749</v>
      </c>
      <c r="S777" s="4">
        <f t="shared" si="83"/>
        <v>0.99942626118822997</v>
      </c>
    </row>
    <row r="778" spans="1:19" x14ac:dyDescent="0.2">
      <c r="A778">
        <v>770</v>
      </c>
      <c r="B778">
        <f t="shared" si="80"/>
        <v>3.6899999999999245</v>
      </c>
      <c r="C778">
        <f t="shared" ref="C778:C809" si="84">B778*$B$3+$B$2</f>
        <v>197.51999999999938</v>
      </c>
      <c r="D778" s="8">
        <f>EXP(SUMPRODUCT(LN($F778:$S778),AlturaTRI!$C$24:$P$24)+SUMPRODUCT(LN(1-$F778:$S778),1-AlturaTRI!$C$24:$P$24))</f>
        <v>1.6046133351420486E-28</v>
      </c>
      <c r="E778">
        <f t="shared" ref="E778:E809" si="85">1/SQRT(2*PI())*EXP(-(B778^2)/2)/0.4*$B$6</f>
        <v>2.0236784808900371E-4</v>
      </c>
      <c r="F778" s="4">
        <f t="shared" si="83"/>
        <v>0.72469744910550593</v>
      </c>
      <c r="G778" s="4">
        <f t="shared" si="83"/>
        <v>0.93501331334898907</v>
      </c>
      <c r="H778" s="4">
        <f t="shared" si="83"/>
        <v>0.96251141087227432</v>
      </c>
      <c r="I778" s="4">
        <f t="shared" si="83"/>
        <v>0.89026776409577701</v>
      </c>
      <c r="J778" s="4">
        <f t="shared" si="83"/>
        <v>0.99255259385472794</v>
      </c>
      <c r="K778" s="4">
        <f t="shared" si="83"/>
        <v>0.98275366871027514</v>
      </c>
      <c r="L778" s="4">
        <f t="shared" si="83"/>
        <v>0.99999301838274179</v>
      </c>
      <c r="M778" s="4">
        <f t="shared" si="83"/>
        <v>0.72151210558504397</v>
      </c>
      <c r="N778" s="4">
        <f t="shared" si="83"/>
        <v>0.9928427801087828</v>
      </c>
      <c r="O778" s="4">
        <f t="shared" si="83"/>
        <v>0.99993810560700924</v>
      </c>
      <c r="P778" s="4">
        <f t="shared" si="83"/>
        <v>0.97408923517740309</v>
      </c>
      <c r="Q778" s="4">
        <f t="shared" si="83"/>
        <v>0.99912808416697374</v>
      </c>
      <c r="R778" s="4">
        <f t="shared" si="83"/>
        <v>0.98877321736760915</v>
      </c>
      <c r="S778" s="4">
        <f t="shared" si="83"/>
        <v>0.9994398602155089</v>
      </c>
    </row>
    <row r="779" spans="1:19" x14ac:dyDescent="0.2">
      <c r="A779">
        <v>771</v>
      </c>
      <c r="B779">
        <f t="shared" ref="B779:B809" si="86">B778+0.01</f>
        <v>3.6999999999999242</v>
      </c>
      <c r="C779">
        <f t="shared" si="84"/>
        <v>197.5999999999994</v>
      </c>
      <c r="D779" s="8">
        <f>EXP(SUMPRODUCT(LN($F779:$S779),AlturaTRI!$C$24:$P$24)+SUMPRODUCT(LN(1-$F779:$S779),1-AlturaTRI!$C$24:$P$24))</f>
        <v>1.3057004832437044E-28</v>
      </c>
      <c r="E779">
        <f t="shared" si="85"/>
        <v>1.9502681686237925E-4</v>
      </c>
      <c r="F779" s="4">
        <f t="shared" si="83"/>
        <v>0.72563181084708595</v>
      </c>
      <c r="G779" s="4">
        <f t="shared" si="83"/>
        <v>0.93568121129673887</v>
      </c>
      <c r="H779" s="4">
        <f t="shared" si="83"/>
        <v>0.9629995234554416</v>
      </c>
      <c r="I779" s="4">
        <f t="shared" si="83"/>
        <v>0.89113016360853325</v>
      </c>
      <c r="J779" s="4">
        <f t="shared" si="83"/>
        <v>0.99269462201675751</v>
      </c>
      <c r="K779" s="4">
        <f t="shared" si="83"/>
        <v>0.98302793624660911</v>
      </c>
      <c r="L779" s="4">
        <f t="shared" si="83"/>
        <v>0.99999323208337987</v>
      </c>
      <c r="M779" s="4">
        <f t="shared" si="83"/>
        <v>0.72356791905635054</v>
      </c>
      <c r="N779" s="4">
        <f t="shared" si="83"/>
        <v>0.99291993400291412</v>
      </c>
      <c r="O779" s="4">
        <f t="shared" si="83"/>
        <v>0.99993972999090863</v>
      </c>
      <c r="P779" s="4">
        <f t="shared" si="83"/>
        <v>0.974368739731441</v>
      </c>
      <c r="Q779" s="4">
        <f t="shared" si="83"/>
        <v>0.99914582801878415</v>
      </c>
      <c r="R779" s="4">
        <f t="shared" si="83"/>
        <v>0.98894835221315458</v>
      </c>
      <c r="S779" s="4">
        <f t="shared" si="83"/>
        <v>0.99945313708861649</v>
      </c>
    </row>
    <row r="780" spans="1:19" x14ac:dyDescent="0.2">
      <c r="A780">
        <v>772</v>
      </c>
      <c r="B780">
        <f t="shared" si="86"/>
        <v>3.709999999999924</v>
      </c>
      <c r="C780">
        <f t="shared" si="84"/>
        <v>197.67999999999938</v>
      </c>
      <c r="D780" s="8">
        <f>EXP(SUMPRODUCT(LN($F780:$S780),AlturaTRI!$C$24:$P$24)+SUMPRODUCT(LN(1-$F780:$S780),1-AlturaTRI!$C$24:$P$24))</f>
        <v>1.0624047395185203E-28</v>
      </c>
      <c r="E780">
        <f t="shared" si="85"/>
        <v>1.8793329226383189E-4</v>
      </c>
      <c r="F780" s="4">
        <f t="shared" si="83"/>
        <v>0.72656419793220273</v>
      </c>
      <c r="G780" s="4">
        <f t="shared" si="83"/>
        <v>0.93634271228401722</v>
      </c>
      <c r="H780" s="4">
        <f t="shared" si="83"/>
        <v>0.96348152179559288</v>
      </c>
      <c r="I780" s="4">
        <f t="shared" si="83"/>
        <v>0.89198660773238758</v>
      </c>
      <c r="J780" s="4">
        <f t="shared" si="83"/>
        <v>0.99283396114042033</v>
      </c>
      <c r="K780" s="4">
        <f t="shared" si="83"/>
        <v>0.98329791624743212</v>
      </c>
      <c r="L780" s="4">
        <f t="shared" si="83"/>
        <v>0.99999343924288819</v>
      </c>
      <c r="M780" s="4">
        <f t="shared" si="83"/>
        <v>0.72561432776550117</v>
      </c>
      <c r="N780" s="4">
        <f t="shared" si="83"/>
        <v>0.99299626205522262</v>
      </c>
      <c r="O780" s="4">
        <f t="shared" si="83"/>
        <v>0.99994131174625867</v>
      </c>
      <c r="P780" s="4">
        <f t="shared" si="83"/>
        <v>0.97464530769414004</v>
      </c>
      <c r="Q780" s="4">
        <f t="shared" si="83"/>
        <v>0.99916321107821415</v>
      </c>
      <c r="R780" s="4">
        <f t="shared" si="83"/>
        <v>0.98912078506145751</v>
      </c>
      <c r="S780" s="4">
        <f t="shared" si="83"/>
        <v>0.99946609943096176</v>
      </c>
    </row>
    <row r="781" spans="1:19" x14ac:dyDescent="0.2">
      <c r="A781">
        <v>773</v>
      </c>
      <c r="B781">
        <f t="shared" si="86"/>
        <v>3.7199999999999238</v>
      </c>
      <c r="C781">
        <f t="shared" si="84"/>
        <v>197.75999999999939</v>
      </c>
      <c r="D781" s="8">
        <f>EXP(SUMPRODUCT(LN($F781:$S781),AlturaTRI!$C$24:$P$24)+SUMPRODUCT(LN(1-$F781:$S781),1-AlturaTRI!$C$24:$P$24))</f>
        <v>8.6439039501260132E-29</v>
      </c>
      <c r="E781">
        <f t="shared" si="85"/>
        <v>1.8107966480526502E-4</v>
      </c>
      <c r="F781" s="4">
        <f t="shared" si="83"/>
        <v>0.72749460639998087</v>
      </c>
      <c r="G781" s="4">
        <f t="shared" si="83"/>
        <v>0.9369978680058858</v>
      </c>
      <c r="H781" s="4">
        <f t="shared" si="83"/>
        <v>0.96395747623555261</v>
      </c>
      <c r="I781" s="4">
        <f t="shared" si="83"/>
        <v>0.89283712468744858</v>
      </c>
      <c r="J781" s="4">
        <f t="shared" si="83"/>
        <v>0.99297066139861845</v>
      </c>
      <c r="K781" s="4">
        <f t="shared" si="83"/>
        <v>0.98356367339786577</v>
      </c>
      <c r="L781" s="4">
        <f t="shared" si="83"/>
        <v>0.99999364006148095</v>
      </c>
      <c r="M781" s="4">
        <f t="shared" si="83"/>
        <v>0.72765128924258538</v>
      </c>
      <c r="N781" s="4">
        <f t="shared" si="83"/>
        <v>0.99307177297954052</v>
      </c>
      <c r="O781" s="4">
        <f t="shared" si="83"/>
        <v>0.99994285199162658</v>
      </c>
      <c r="P781" s="4">
        <f t="shared" si="83"/>
        <v>0.97491896823334456</v>
      </c>
      <c r="Q781" s="4">
        <f t="shared" si="83"/>
        <v>0.99918024066920608</v>
      </c>
      <c r="R781" s="4">
        <f t="shared" si="83"/>
        <v>0.98929055666824395</v>
      </c>
      <c r="S781" s="4">
        <f t="shared" si="83"/>
        <v>0.99947875468594261</v>
      </c>
    </row>
    <row r="782" spans="1:19" x14ac:dyDescent="0.2">
      <c r="A782">
        <v>774</v>
      </c>
      <c r="B782">
        <f t="shared" si="86"/>
        <v>3.7299999999999236</v>
      </c>
      <c r="C782">
        <f t="shared" si="84"/>
        <v>197.83999999999938</v>
      </c>
      <c r="D782" s="8">
        <f>EXP(SUMPRODUCT(LN($F782:$S782),AlturaTRI!$C$24:$P$24)+SUMPRODUCT(LN(1-$F782:$S782),1-AlturaTRI!$C$24:$P$24))</f>
        <v>7.0324004512793129E-29</v>
      </c>
      <c r="E782">
        <f t="shared" si="85"/>
        <v>1.7445853148468547E-4</v>
      </c>
      <c r="F782" s="4">
        <f t="shared" si="83"/>
        <v>0.72842303234973316</v>
      </c>
      <c r="G782" s="4">
        <f t="shared" si="83"/>
        <v>0.93764672993703124</v>
      </c>
      <c r="H782" s="4">
        <f t="shared" si="83"/>
        <v>0.96442745647106731</v>
      </c>
      <c r="I782" s="4">
        <f t="shared" si="83"/>
        <v>0.8936817427664645</v>
      </c>
      <c r="J782" s="4">
        <f t="shared" si="83"/>
        <v>0.99310477205604986</v>
      </c>
      <c r="K782" s="4">
        <f t="shared" si="83"/>
        <v>0.98382527148110477</v>
      </c>
      <c r="L782" s="4">
        <f t="shared" si="83"/>
        <v>0.99999383473324355</v>
      </c>
      <c r="M782" s="4">
        <f t="shared" si="83"/>
        <v>0.72967876239774421</v>
      </c>
      <c r="N782" s="4">
        <f t="shared" si="83"/>
        <v>0.9931464754004562</v>
      </c>
      <c r="O782" s="4">
        <f t="shared" si="83"/>
        <v>0.99994435181623564</v>
      </c>
      <c r="P782" s="4">
        <f t="shared" si="83"/>
        <v>0.97518975026342047</v>
      </c>
      <c r="Q782" s="4">
        <f t="shared" si="83"/>
        <v>0.99919692396751991</v>
      </c>
      <c r="R782" s="4">
        <f t="shared" si="83"/>
        <v>0.98945770720334325</v>
      </c>
      <c r="S782" s="4">
        <f t="shared" si="83"/>
        <v>0.9994911101211762</v>
      </c>
    </row>
    <row r="783" spans="1:19" x14ac:dyDescent="0.2">
      <c r="A783">
        <v>775</v>
      </c>
      <c r="B783">
        <f t="shared" si="86"/>
        <v>3.7399999999999234</v>
      </c>
      <c r="C783">
        <f t="shared" si="84"/>
        <v>197.91999999999939</v>
      </c>
      <c r="D783" s="8">
        <f>EXP(SUMPRODUCT(LN($F783:$S783),AlturaTRI!$C$24:$P$24)+SUMPRODUCT(LN(1-$F783:$S783),1-AlturaTRI!$C$24:$P$24))</f>
        <v>5.7209902675250272E-29</v>
      </c>
      <c r="E783">
        <f t="shared" si="85"/>
        <v>1.6806269116288527E-4</v>
      </c>
      <c r="F783" s="4">
        <f t="shared" si="83"/>
        <v>0.7293494719408592</v>
      </c>
      <c r="G783" s="4">
        <f t="shared" si="83"/>
        <v>0.93828934932827979</v>
      </c>
      <c r="H783" s="4">
        <f t="shared" si="83"/>
        <v>0.96489153155240337</v>
      </c>
      <c r="I783" s="4">
        <f t="shared" si="83"/>
        <v>0.89452049033076897</v>
      </c>
      <c r="J783" s="4">
        <f t="shared" si="83"/>
        <v>0.99323634148458839</v>
      </c>
      <c r="K783" s="4">
        <f t="shared" si="83"/>
        <v>0.98408277338862749</v>
      </c>
      <c r="L783" s="4">
        <f t="shared" si="83"/>
        <v>0.9999940234463216</v>
      </c>
      <c r="M783" s="4">
        <f t="shared" si="83"/>
        <v>0.73169670751611993</v>
      </c>
      <c r="N783" s="4">
        <f t="shared" si="83"/>
        <v>0.99322037785416895</v>
      </c>
      <c r="O783" s="4">
        <f t="shared" si="83"/>
        <v>0.99994581228073331</v>
      </c>
      <c r="P783" s="4">
        <f t="shared" si="83"/>
        <v>0.97545768244666431</v>
      </c>
      <c r="Q783" s="4">
        <f t="shared" si="83"/>
        <v>0.99921326800371202</v>
      </c>
      <c r="R783" s="4">
        <f t="shared" si="83"/>
        <v>0.98962227625821053</v>
      </c>
      <c r="S783" s="4">
        <f t="shared" si="83"/>
        <v>0.99950317283263435</v>
      </c>
    </row>
    <row r="784" spans="1:19" x14ac:dyDescent="0.2">
      <c r="A784">
        <v>776</v>
      </c>
      <c r="B784">
        <f t="shared" si="86"/>
        <v>3.7499999999999232</v>
      </c>
      <c r="C784">
        <f t="shared" si="84"/>
        <v>197.99999999999937</v>
      </c>
      <c r="D784" s="8">
        <f>EXP(SUMPRODUCT(LN($F784:$S784),AlturaTRI!$C$24:$P$24)+SUMPRODUCT(LN(1-$F784:$S784),1-AlturaTRI!$C$24:$P$24))</f>
        <v>4.6538566866218049E-29</v>
      </c>
      <c r="E784">
        <f t="shared" si="85"/>
        <v>1.6188514000987721E-4</v>
      </c>
      <c r="F784" s="4">
        <f t="shared" si="83"/>
        <v>0.73027392139273961</v>
      </c>
      <c r="G784" s="4">
        <f t="shared" si="83"/>
        <v>0.938925777203235</v>
      </c>
      <c r="H784" s="4">
        <f t="shared" si="83"/>
        <v>0.96534976988607646</v>
      </c>
      <c r="I784" s="4">
        <f t="shared" si="83"/>
        <v>0.89535339580627926</v>
      </c>
      <c r="J784" s="4">
        <f t="shared" si="83"/>
        <v>0.99336541717844229</v>
      </c>
      <c r="K784" s="4">
        <f t="shared" si="83"/>
        <v>0.98433624113037077</v>
      </c>
      <c r="L784" s="4">
        <f t="shared" si="83"/>
        <v>0.99999420638310121</v>
      </c>
      <c r="M784" s="4">
        <f t="shared" si="83"/>
        <v>0.73370508625246356</v>
      </c>
      <c r="N784" s="4">
        <f t="shared" si="83"/>
        <v>0.99329348878933899</v>
      </c>
      <c r="O784" s="4">
        <f t="shared" si="83"/>
        <v>0.99994723441794242</v>
      </c>
      <c r="P784" s="4">
        <f t="shared" si="83"/>
        <v>0.97572279319472088</v>
      </c>
      <c r="Q784" s="4">
        <f t="shared" si="83"/>
        <v>0.99922927966605379</v>
      </c>
      <c r="R784" s="4">
        <f t="shared" si="83"/>
        <v>0.9897843028533827</v>
      </c>
      <c r="S784" s="4">
        <f t="shared" si="83"/>
        <v>0.99951494974868049</v>
      </c>
    </row>
    <row r="785" spans="1:19" x14ac:dyDescent="0.2">
      <c r="A785">
        <v>777</v>
      </c>
      <c r="B785">
        <f t="shared" si="86"/>
        <v>3.759999999999923</v>
      </c>
      <c r="C785">
        <f t="shared" si="84"/>
        <v>198.07999999999939</v>
      </c>
      <c r="D785" s="8">
        <f>EXP(SUMPRODUCT(LN($F785:$S785),AlturaTRI!$C$24:$P$24)+SUMPRODUCT(LN(1-$F785:$S785),1-AlturaTRI!$C$24:$P$24))</f>
        <v>3.7855519053524477E-29</v>
      </c>
      <c r="E785">
        <f t="shared" si="85"/>
        <v>1.5591906702121458E-4</v>
      </c>
      <c r="F785" s="4">
        <f t="shared" si="83"/>
        <v>0.73119637698462758</v>
      </c>
      <c r="G785" s="4">
        <f t="shared" si="83"/>
        <v>0.93955606435503325</v>
      </c>
      <c r="H785" s="4">
        <f t="shared" si="83"/>
        <v>0.96580223923671271</v>
      </c>
      <c r="I785" s="4">
        <f t="shared" si="83"/>
        <v>0.8961804876795455</v>
      </c>
      <c r="J785" s="4">
        <f t="shared" si="83"/>
        <v>0.99349204576909644</v>
      </c>
      <c r="K785" s="4">
        <f t="shared" si="83"/>
        <v>0.98458573584486531</v>
      </c>
      <c r="L785" s="4">
        <f t="shared" si="83"/>
        <v>0.99999438372038685</v>
      </c>
      <c r="M785" s="4">
        <f t="shared" si="83"/>
        <v>0.73570386162540824</v>
      </c>
      <c r="N785" s="4">
        <f t="shared" si="83"/>
        <v>0.99336581656792944</v>
      </c>
      <c r="O785" s="4">
        <f t="shared" si="83"/>
        <v>0.9999486192335898</v>
      </c>
      <c r="P785" s="4">
        <f t="shared" si="83"/>
        <v>0.97598511067001525</v>
      </c>
      <c r="Q785" s="4">
        <f t="shared" si="83"/>
        <v>0.99924496570339361</v>
      </c>
      <c r="R785" s="4">
        <f t="shared" si="83"/>
        <v>0.98994382544586323</v>
      </c>
      <c r="S785" s="4">
        <f t="shared" si="83"/>
        <v>0.99952644763401277</v>
      </c>
    </row>
    <row r="786" spans="1:19" x14ac:dyDescent="0.2">
      <c r="A786">
        <v>778</v>
      </c>
      <c r="B786">
        <f t="shared" si="86"/>
        <v>3.7699999999999227</v>
      </c>
      <c r="C786">
        <f t="shared" si="84"/>
        <v>198.15999999999937</v>
      </c>
      <c r="D786" s="8">
        <f>EXP(SUMPRODUCT(LN($F786:$S786),AlturaTRI!$C$24:$P$24)+SUMPRODUCT(LN(1-$F786:$S786),1-AlturaTRI!$C$24:$P$24))</f>
        <v>3.0790733204006763E-29</v>
      </c>
      <c r="E786">
        <f t="shared" si="85"/>
        <v>1.5015784960427191E-4</v>
      </c>
      <c r="F786" s="4">
        <f t="shared" si="83"/>
        <v>0.73211683505553771</v>
      </c>
      <c r="G786" s="4">
        <f t="shared" si="83"/>
        <v>0.94018026134321564</v>
      </c>
      <c r="H786" s="4">
        <f t="shared" si="83"/>
        <v>0.96624900672903047</v>
      </c>
      <c r="I786" s="4">
        <f t="shared" ref="G786:S805" si="87">1/(1+EXP(-I$2*($B786-I$3)))</f>
        <v>0.89700179449385531</v>
      </c>
      <c r="J786" s="4">
        <f t="shared" si="87"/>
        <v>0.99361627304003652</v>
      </c>
      <c r="K786" s="4">
        <f t="shared" si="87"/>
        <v>0.98483131780932842</v>
      </c>
      <c r="L786" s="4">
        <f t="shared" si="87"/>
        <v>0.99999455562957051</v>
      </c>
      <c r="M786" s="4">
        <f t="shared" si="87"/>
        <v>0.73769299801141597</v>
      </c>
      <c r="N786" s="4">
        <f t="shared" si="87"/>
        <v>0.99343736946604078</v>
      </c>
      <c r="O786" s="4">
        <f t="shared" si="87"/>
        <v>0.99994996770701661</v>
      </c>
      <c r="P786" s="4">
        <f t="shared" si="87"/>
        <v>0.97624466278719124</v>
      </c>
      <c r="Q786" s="4">
        <f t="shared" si="87"/>
        <v>0.999260332727961</v>
      </c>
      <c r="R786" s="4">
        <f t="shared" si="87"/>
        <v>0.99010088193644274</v>
      </c>
      <c r="S786" s="4">
        <f t="shared" si="87"/>
        <v>0.99953767309351527</v>
      </c>
    </row>
    <row r="787" spans="1:19" x14ac:dyDescent="0.2">
      <c r="A787">
        <v>779</v>
      </c>
      <c r="B787">
        <f t="shared" si="86"/>
        <v>3.7799999999999225</v>
      </c>
      <c r="C787">
        <f t="shared" si="84"/>
        <v>198.23999999999938</v>
      </c>
      <c r="D787" s="8">
        <f>EXP(SUMPRODUCT(LN($F787:$S787),AlturaTRI!$C$24:$P$24)+SUMPRODUCT(LN(1-$F787:$S787),1-AlturaTRI!$C$24:$P$24))</f>
        <v>2.5042962345746819E-29</v>
      </c>
      <c r="E787">
        <f t="shared" si="85"/>
        <v>1.4459504923451704E-4</v>
      </c>
      <c r="F787" s="4">
        <f t="shared" ref="F787:F809" si="88">1/(1+EXP(-F$2*($B787-F$3)))</f>
        <v>0.7330352920041312</v>
      </c>
      <c r="G787" s="4">
        <f t="shared" si="87"/>
        <v>0.94079841849071433</v>
      </c>
      <c r="H787" s="4">
        <f t="shared" si="87"/>
        <v>0.96669013884994437</v>
      </c>
      <c r="I787" s="4">
        <f t="shared" si="87"/>
        <v>0.89781734484538744</v>
      </c>
      <c r="J787" s="4">
        <f t="shared" si="87"/>
        <v>0.99373814394126037</v>
      </c>
      <c r="K787" s="4">
        <f t="shared" si="87"/>
        <v>0.98507304644971139</v>
      </c>
      <c r="L787" s="4">
        <f t="shared" si="87"/>
        <v>0.9999947222767992</v>
      </c>
      <c r="M787" s="4">
        <f t="shared" si="87"/>
        <v>0.73967246113840301</v>
      </c>
      <c r="N787" s="4">
        <f t="shared" si="87"/>
        <v>0.99350815567473949</v>
      </c>
      <c r="O787" s="4">
        <f t="shared" si="87"/>
        <v>0.99995128079187057</v>
      </c>
      <c r="P787" s="4">
        <f t="shared" si="87"/>
        <v>0.97650147721456193</v>
      </c>
      <c r="Q787" s="4">
        <f t="shared" si="87"/>
        <v>0.99927538721811515</v>
      </c>
      <c r="R787" s="4">
        <f t="shared" si="87"/>
        <v>0.99025550967694675</v>
      </c>
      <c r="S787" s="4">
        <f t="shared" si="87"/>
        <v>0.99954863257601945</v>
      </c>
    </row>
    <row r="788" spans="1:19" x14ac:dyDescent="0.2">
      <c r="A788">
        <v>780</v>
      </c>
      <c r="B788">
        <f t="shared" si="86"/>
        <v>3.7899999999999223</v>
      </c>
      <c r="C788">
        <f t="shared" si="84"/>
        <v>198.31999999999937</v>
      </c>
      <c r="D788" s="8">
        <f>EXP(SUMPRODUCT(LN($F788:$S788),AlturaTRI!$C$24:$P$24)+SUMPRODUCT(LN(1-$F788:$S788),1-AlturaTRI!$C$24:$P$24))</f>
        <v>2.0366970407002896E-29</v>
      </c>
      <c r="E788">
        <f t="shared" si="85"/>
        <v>1.3922440718175096E-4</v>
      </c>
      <c r="F788" s="4">
        <f t="shared" si="88"/>
        <v>0.733951744288598</v>
      </c>
      <c r="G788" s="4">
        <f t="shared" si="87"/>
        <v>0.94141058588095405</v>
      </c>
      <c r="H788" s="4">
        <f t="shared" si="87"/>
        <v>0.96712570145078403</v>
      </c>
      <c r="I788" s="4">
        <f t="shared" si="87"/>
        <v>0.89862716737941983</v>
      </c>
      <c r="J788" s="4">
        <f t="shared" si="87"/>
        <v>0.99385770260357353</v>
      </c>
      <c r="K788" s="4">
        <f t="shared" si="87"/>
        <v>0.98531098035069986</v>
      </c>
      <c r="L788" s="4">
        <f t="shared" si="87"/>
        <v>0.99999488382313395</v>
      </c>
      <c r="M788" s="4">
        <f t="shared" si="87"/>
        <v>0.74164221807905162</v>
      </c>
      <c r="N788" s="4">
        <f t="shared" si="87"/>
        <v>0.99357818330087977</v>
      </c>
      <c r="O788" s="4">
        <f t="shared" si="87"/>
        <v>0.99995255941678007</v>
      </c>
      <c r="P788" s="4">
        <f t="shared" si="87"/>
        <v>0.97675558137556684</v>
      </c>
      <c r="Q788" s="4">
        <f t="shared" si="87"/>
        <v>0.99929013552103996</v>
      </c>
      <c r="R788" s="4">
        <f t="shared" si="87"/>
        <v>0.99040774547741717</v>
      </c>
      <c r="S788" s="4">
        <f t="shared" si="87"/>
        <v>0.99955933237797734</v>
      </c>
    </row>
    <row r="789" spans="1:19" x14ac:dyDescent="0.2">
      <c r="A789">
        <v>781</v>
      </c>
      <c r="B789">
        <f t="shared" si="86"/>
        <v>3.7999999999999221</v>
      </c>
      <c r="C789">
        <f t="shared" si="84"/>
        <v>198.39999999999938</v>
      </c>
      <c r="D789" s="8">
        <f>EXP(SUMPRODUCT(LN($F789:$S789),AlturaTRI!$C$24:$P$24)+SUMPRODUCT(LN(1-$F789:$S789),1-AlturaTRI!$C$24:$P$24))</f>
        <v>1.6563131191458379E-29</v>
      </c>
      <c r="E789">
        <f t="shared" si="85"/>
        <v>1.3403984030624581E-4</v>
      </c>
      <c r="F789" s="4">
        <f t="shared" si="88"/>
        <v>0.73486618842653684</v>
      </c>
      <c r="G789" s="4">
        <f t="shared" si="87"/>
        <v>0.9420168133550616</v>
      </c>
      <c r="H789" s="4">
        <f t="shared" si="87"/>
        <v>0.96755575974962338</v>
      </c>
      <c r="I789" s="4">
        <f t="shared" si="87"/>
        <v>0.89943129078658901</v>
      </c>
      <c r="J789" s="4">
        <f t="shared" si="87"/>
        <v>0.99397499235267595</v>
      </c>
      <c r="K789" s="4">
        <f t="shared" si="87"/>
        <v>0.98554517726566382</v>
      </c>
      <c r="L789" s="4">
        <f t="shared" si="87"/>
        <v>0.99999504042470588</v>
      </c>
      <c r="M789" s="4">
        <f t="shared" si="87"/>
        <v>0.74360223724381513</v>
      </c>
      <c r="N789" s="4">
        <f t="shared" si="87"/>
        <v>0.99364746036791762</v>
      </c>
      <c r="O789" s="4">
        <f t="shared" si="87"/>
        <v>0.99995380448601023</v>
      </c>
      <c r="P789" s="4">
        <f t="shared" si="87"/>
        <v>0.97700700245023919</v>
      </c>
      <c r="Q789" s="4">
        <f t="shared" si="87"/>
        <v>0.99930458385538379</v>
      </c>
      <c r="R789" s="4">
        <f t="shared" si="87"/>
        <v>0.99055762561322258</v>
      </c>
      <c r="S789" s="4">
        <f t="shared" si="87"/>
        <v>0.99956977864704966</v>
      </c>
    </row>
    <row r="790" spans="1:19" x14ac:dyDescent="0.2">
      <c r="A790">
        <v>782</v>
      </c>
      <c r="B790">
        <f t="shared" si="86"/>
        <v>3.8099999999999219</v>
      </c>
      <c r="C790">
        <f t="shared" si="84"/>
        <v>198.47999999999936</v>
      </c>
      <c r="D790" s="8">
        <f>EXP(SUMPRODUCT(LN($F790:$S790),AlturaTRI!$C$24:$P$24)+SUMPRODUCT(LN(1-$F790:$S790),1-AlturaTRI!$C$24:$P$24))</f>
        <v>1.3468956253997645E-29</v>
      </c>
      <c r="E790">
        <f t="shared" si="85"/>
        <v>1.2903543692466962E-4</v>
      </c>
      <c r="F790" s="4">
        <f t="shared" si="88"/>
        <v>0.73577862099483171</v>
      </c>
      <c r="G790" s="4">
        <f t="shared" si="87"/>
        <v>0.94261715050918726</v>
      </c>
      <c r="H790" s="4">
        <f t="shared" si="87"/>
        <v>0.96798037833371675</v>
      </c>
      <c r="I790" s="4">
        <f t="shared" si="87"/>
        <v>0.90022974379920084</v>
      </c>
      <c r="J790" s="4">
        <f t="shared" si="87"/>
        <v>0.99409005572303633</v>
      </c>
      <c r="K790" s="4">
        <f t="shared" si="87"/>
        <v>0.98577569412655475</v>
      </c>
      <c r="L790" s="4">
        <f t="shared" si="87"/>
        <v>0.9999951922328677</v>
      </c>
      <c r="M790" s="4">
        <f t="shared" si="87"/>
        <v>0.74555248837362254</v>
      </c>
      <c r="N790" s="4">
        <f t="shared" si="87"/>
        <v>0.99371599481671946</v>
      </c>
      <c r="O790" s="4">
        <f t="shared" si="87"/>
        <v>0.99995501688010135</v>
      </c>
      <c r="P790" s="4">
        <f t="shared" si="87"/>
        <v>0.97725576737668074</v>
      </c>
      <c r="Q790" s="4">
        <f t="shared" si="87"/>
        <v>0.99931873831384865</v>
      </c>
      <c r="R790" s="4">
        <f t="shared" si="87"/>
        <v>0.99070518583210065</v>
      </c>
      <c r="S790" s="4">
        <f t="shared" si="87"/>
        <v>0.99957997738560911</v>
      </c>
    </row>
    <row r="791" spans="1:19" x14ac:dyDescent="0.2">
      <c r="A791">
        <v>783</v>
      </c>
      <c r="B791">
        <f t="shared" si="86"/>
        <v>3.8199999999999217</v>
      </c>
      <c r="C791">
        <f t="shared" si="84"/>
        <v>198.55999999999938</v>
      </c>
      <c r="D791" s="8">
        <f>EXP(SUMPRODUCT(LN($F791:$S791),AlturaTRI!$C$24:$P$24)+SUMPRODUCT(LN(1-$F791:$S791),1-AlturaTRI!$C$24:$P$24))</f>
        <v>1.0952194450750729E-29</v>
      </c>
      <c r="E791">
        <f t="shared" si="85"/>
        <v>1.2420545274563678E-4</v>
      </c>
      <c r="F791" s="4">
        <f t="shared" si="88"/>
        <v>0.73668903862952495</v>
      </c>
      <c r="G791" s="4">
        <f t="shared" si="87"/>
        <v>0.94321164669193136</v>
      </c>
      <c r="H791" s="4">
        <f t="shared" si="87"/>
        <v>0.96839962116203959</v>
      </c>
      <c r="I791" s="4">
        <f t="shared" si="87"/>
        <v>0.90102255518759544</v>
      </c>
      <c r="J791" s="4">
        <f t="shared" si="87"/>
        <v>0.99420293447156149</v>
      </c>
      <c r="K791" s="4">
        <f t="shared" si="87"/>
        <v>0.98600258705374866</v>
      </c>
      <c r="L791" s="4">
        <f t="shared" si="87"/>
        <v>0.99999533939433904</v>
      </c>
      <c r="M791" s="4">
        <f t="shared" si="87"/>
        <v>0.74749294253229037</v>
      </c>
      <c r="N791" s="4">
        <f t="shared" si="87"/>
        <v>0.99378379450636301</v>
      </c>
      <c r="O791" s="4">
        <f t="shared" si="87"/>
        <v>0.99995619745649178</v>
      </c>
      <c r="P791" s="4">
        <f t="shared" si="87"/>
        <v>0.97750190285254213</v>
      </c>
      <c r="Q791" s="4">
        <f t="shared" si="87"/>
        <v>0.99933260486572506</v>
      </c>
      <c r="R791" s="4">
        <f t="shared" si="87"/>
        <v>0.99085046136112964</v>
      </c>
      <c r="S791" s="4">
        <f t="shared" si="87"/>
        <v>0.99958993445416189</v>
      </c>
    </row>
    <row r="792" spans="1:19" x14ac:dyDescent="0.2">
      <c r="A792">
        <v>784</v>
      </c>
      <c r="B792">
        <f t="shared" si="86"/>
        <v>3.8299999999999215</v>
      </c>
      <c r="C792">
        <f t="shared" si="84"/>
        <v>198.63999999999936</v>
      </c>
      <c r="D792" s="8">
        <f>EXP(SUMPRODUCT(LN($F792:$S792),AlturaTRI!$C$24:$P$24)+SUMPRODUCT(LN(1-$F792:$S792),1-AlturaTRI!$C$24:$P$24))</f>
        <v>8.9052119855180201E-30</v>
      </c>
      <c r="E792">
        <f t="shared" si="85"/>
        <v>1.1954430687468542E-4</v>
      </c>
      <c r="F792" s="4">
        <f t="shared" si="88"/>
        <v>0.73759743802568845</v>
      </c>
      <c r="G792" s="4">
        <f t="shared" si="87"/>
        <v>0.9438003510018782</v>
      </c>
      <c r="H792" s="4">
        <f t="shared" si="87"/>
        <v>0.96881355156792481</v>
      </c>
      <c r="I792" s="4">
        <f t="shared" si="87"/>
        <v>0.90180975375656047</v>
      </c>
      <c r="J792" s="4">
        <f t="shared" si="87"/>
        <v>0.99431366959105727</v>
      </c>
      <c r="K792" s="4">
        <f t="shared" si="87"/>
        <v>0.98622591136583215</v>
      </c>
      <c r="L792" s="4">
        <f t="shared" si="87"/>
        <v>0.99999548205134936</v>
      </c>
      <c r="M792" s="4">
        <f t="shared" si="87"/>
        <v>0.74942357209864918</v>
      </c>
      <c r="N792" s="4">
        <f t="shared" si="87"/>
        <v>0.99385086721493099</v>
      </c>
      <c r="O792" s="4">
        <f t="shared" si="87"/>
        <v>0.99995734705012307</v>
      </c>
      <c r="P792" s="4">
        <f t="shared" si="87"/>
        <v>0.97774543533651226</v>
      </c>
      <c r="Q792" s="4">
        <f t="shared" si="87"/>
        <v>0.99934618935937969</v>
      </c>
      <c r="R792" s="4">
        <f t="shared" si="87"/>
        <v>0.99099348691363109</v>
      </c>
      <c r="S792" s="4">
        <f t="shared" si="87"/>
        <v>0.99959965557469022</v>
      </c>
    </row>
    <row r="793" spans="1:19" x14ac:dyDescent="0.2">
      <c r="A793">
        <v>785</v>
      </c>
      <c r="B793">
        <f t="shared" si="86"/>
        <v>3.8399999999999213</v>
      </c>
      <c r="C793">
        <f t="shared" si="84"/>
        <v>198.71999999999937</v>
      </c>
      <c r="D793" s="8">
        <f>EXP(SUMPRODUCT(LN($F793:$S793),AlturaTRI!$C$24:$P$24)+SUMPRODUCT(LN(1-$F793:$S793),1-AlturaTRI!$C$24:$P$24))</f>
        <v>7.2404156640652679E-30</v>
      </c>
      <c r="E793">
        <f t="shared" si="85"/>
        <v>1.1504657788844258E-4</v>
      </c>
      <c r="F793" s="4">
        <f t="shared" si="88"/>
        <v>0.73850381593729186</v>
      </c>
      <c r="G793" s="4">
        <f t="shared" si="87"/>
        <v>0.94438331228523154</v>
      </c>
      <c r="H793" s="4">
        <f t="shared" si="87"/>
        <v>0.96922223226179727</v>
      </c>
      <c r="I793" s="4">
        <f t="shared" si="87"/>
        <v>0.90259136834179898</v>
      </c>
      <c r="J793" s="4">
        <f t="shared" si="87"/>
        <v>0.99442230132348641</v>
      </c>
      <c r="K793" s="4">
        <f t="shared" si="87"/>
        <v>0.98644572158932864</v>
      </c>
      <c r="L793" s="4">
        <f t="shared" si="87"/>
        <v>0.99999562034177392</v>
      </c>
      <c r="M793" s="4">
        <f t="shared" si="87"/>
        <v>0.75134435075839034</v>
      </c>
      <c r="N793" s="4">
        <f t="shared" si="87"/>
        <v>0.99391722064030008</v>
      </c>
      <c r="O793" s="4">
        <f t="shared" si="87"/>
        <v>0.99995846647403086</v>
      </c>
      <c r="P793" s="4">
        <f t="shared" si="87"/>
        <v>0.97798639104981278</v>
      </c>
      <c r="Q793" s="4">
        <f t="shared" si="87"/>
        <v>0.99935949752469144</v>
      </c>
      <c r="R793" s="4">
        <f t="shared" si="87"/>
        <v>0.99113429669600195</v>
      </c>
      <c r="S793" s="4">
        <f t="shared" si="87"/>
        <v>0.99960914633391573</v>
      </c>
    </row>
    <row r="794" spans="1:19" x14ac:dyDescent="0.2">
      <c r="A794">
        <v>786</v>
      </c>
      <c r="B794">
        <f t="shared" si="86"/>
        <v>3.849999999999921</v>
      </c>
      <c r="C794">
        <f t="shared" si="84"/>
        <v>198.79999999999936</v>
      </c>
      <c r="D794" s="8">
        <f>EXP(SUMPRODUCT(LN($F794:$S794),AlturaTRI!$C$24:$P$24)+SUMPRODUCT(LN(1-$F794:$S794),1-AlturaTRI!$C$24:$P$24))</f>
        <v>5.8865259569200017E-30</v>
      </c>
      <c r="E794">
        <f t="shared" si="85"/>
        <v>1.1070699997769594E-4</v>
      </c>
      <c r="F794" s="4">
        <f t="shared" si="88"/>
        <v>0.73940816917706631</v>
      </c>
      <c r="G794" s="4">
        <f t="shared" si="87"/>
        <v>0.94496057913355458</v>
      </c>
      <c r="H794" s="4">
        <f t="shared" si="87"/>
        <v>0.9696257253339966</v>
      </c>
      <c r="I794" s="4">
        <f t="shared" si="87"/>
        <v>0.90336742780644663</v>
      </c>
      <c r="J794" s="4">
        <f t="shared" si="87"/>
        <v>0.99452886917302374</v>
      </c>
      <c r="K794" s="4">
        <f t="shared" si="87"/>
        <v>0.98666207146836604</v>
      </c>
      <c r="L794" s="4">
        <f t="shared" si="87"/>
        <v>0.99999575439926847</v>
      </c>
      <c r="M794" s="4">
        <f t="shared" si="87"/>
        <v>0.75325525349564182</v>
      </c>
      <c r="N794" s="4">
        <f t="shared" si="87"/>
        <v>0.99398286240092171</v>
      </c>
      <c r="O794" s="4">
        <f t="shared" si="87"/>
        <v>0.99995955651991897</v>
      </c>
      <c r="P794" s="4">
        <f t="shared" si="87"/>
        <v>0.97822479597769885</v>
      </c>
      <c r="Q794" s="4">
        <f t="shared" si="87"/>
        <v>0.99937253497543888</v>
      </c>
      <c r="R794" s="4">
        <f t="shared" si="87"/>
        <v>0.9912729244144769</v>
      </c>
      <c r="S794" s="4">
        <f t="shared" si="87"/>
        <v>0.99961841218648617</v>
      </c>
    </row>
    <row r="795" spans="1:19" x14ac:dyDescent="0.2">
      <c r="A795">
        <v>787</v>
      </c>
      <c r="B795">
        <f t="shared" si="86"/>
        <v>3.8599999999999208</v>
      </c>
      <c r="C795">
        <f t="shared" si="84"/>
        <v>198.87999999999937</v>
      </c>
      <c r="D795" s="8">
        <f>EXP(SUMPRODUCT(LN($F795:$S795),AlturaTRI!$C$24:$P$24)+SUMPRODUCT(LN(1-$F795:$S795),1-AlturaTRI!$C$24:$P$24))</f>
        <v>4.7855422955559238E-30</v>
      </c>
      <c r="E795">
        <f t="shared" si="85"/>
        <v>1.0652045915905877E-4</v>
      </c>
      <c r="F795" s="4">
        <f t="shared" si="88"/>
        <v>0.74031049461636789</v>
      </c>
      <c r="G795" s="4">
        <f t="shared" si="87"/>
        <v>0.94553219988160664</v>
      </c>
      <c r="H795" s="4">
        <f t="shared" si="87"/>
        <v>0.97002409225768949</v>
      </c>
      <c r="I795" s="4">
        <f t="shared" si="87"/>
        <v>0.90413796103764232</v>
      </c>
      <c r="J795" s="4">
        <f t="shared" si="87"/>
        <v>0.99463341191891286</v>
      </c>
      <c r="K795" s="4">
        <f t="shared" si="87"/>
        <v>0.98687501397427879</v>
      </c>
      <c r="L795" s="4">
        <f t="shared" si="87"/>
        <v>0.99999588435339748</v>
      </c>
      <c r="M795" s="4">
        <f t="shared" si="87"/>
        <v>0.75515625658427932</v>
      </c>
      <c r="N795" s="4">
        <f t="shared" si="87"/>
        <v>0.9940478000365961</v>
      </c>
      <c r="O795" s="4">
        <f t="shared" si="87"/>
        <v>0.99996061795871882</v>
      </c>
      <c r="P795" s="4">
        <f t="shared" si="87"/>
        <v>0.97846067587096441</v>
      </c>
      <c r="Q795" s="4">
        <f t="shared" si="87"/>
        <v>0.99938530721164132</v>
      </c>
      <c r="R795" s="4">
        <f t="shared" si="87"/>
        <v>0.9914094032818227</v>
      </c>
      <c r="S795" s="4">
        <f t="shared" si="87"/>
        <v>0.99962745845808842</v>
      </c>
    </row>
    <row r="796" spans="1:19" x14ac:dyDescent="0.2">
      <c r="A796">
        <v>788</v>
      </c>
      <c r="B796">
        <f t="shared" si="86"/>
        <v>3.8699999999999206</v>
      </c>
      <c r="C796">
        <f t="shared" si="84"/>
        <v>198.95999999999935</v>
      </c>
      <c r="D796" s="8">
        <f>EXP(SUMPRODUCT(LN($F796:$S796),AlturaTRI!$C$24:$P$24)+SUMPRODUCT(LN(1-$F796:$S796),1-AlturaTRI!$C$24:$P$24))</f>
        <v>3.8902721891605672E-30</v>
      </c>
      <c r="E796">
        <f t="shared" si="85"/>
        <v>1.0248198955487608E-4</v>
      </c>
      <c r="F796" s="4">
        <f t="shared" si="88"/>
        <v>0.7412107891850368</v>
      </c>
      <c r="G796" s="4">
        <f t="shared" si="87"/>
        <v>0.9460982226052812</v>
      </c>
      <c r="H796" s="4">
        <f t="shared" si="87"/>
        <v>0.97041739389186443</v>
      </c>
      <c r="I796" s="4">
        <f t="shared" si="87"/>
        <v>0.90490299694314702</v>
      </c>
      <c r="J796" s="4">
        <f t="shared" si="87"/>
        <v>0.99473596762812155</v>
      </c>
      <c r="K796" s="4">
        <f t="shared" si="87"/>
        <v>0.98708460131515008</v>
      </c>
      <c r="L796" s="4">
        <f t="shared" si="87"/>
        <v>0.99999601032976027</v>
      </c>
      <c r="M796" s="4">
        <f t="shared" si="87"/>
        <v>0.75704733757898035</v>
      </c>
      <c r="N796" s="4">
        <f t="shared" si="87"/>
        <v>0.99411204100924078</v>
      </c>
      <c r="O796" s="4">
        <f t="shared" si="87"/>
        <v>0.99996165154113448</v>
      </c>
      <c r="P796" s="4">
        <f t="shared" si="87"/>
        <v>0.97869405624745398</v>
      </c>
      <c r="Q796" s="4">
        <f t="shared" si="87"/>
        <v>0.99939781962185226</v>
      </c>
      <c r="R796" s="4">
        <f t="shared" si="87"/>
        <v>0.99154376602395966</v>
      </c>
      <c r="S796" s="4">
        <f t="shared" si="87"/>
        <v>0.99963629034848811</v>
      </c>
    </row>
    <row r="797" spans="1:19" x14ac:dyDescent="0.2">
      <c r="A797">
        <v>789</v>
      </c>
      <c r="B797">
        <f t="shared" si="86"/>
        <v>3.8799999999999204</v>
      </c>
      <c r="C797">
        <f t="shared" si="84"/>
        <v>199.03999999999937</v>
      </c>
      <c r="D797" s="8">
        <f>EXP(SUMPRODUCT(LN($F797:$S797),AlturaTRI!$C$24:$P$24)+SUMPRODUCT(LN(1-$F797:$S797),1-AlturaTRI!$C$24:$P$24))</f>
        <v>3.162319549374039E-30</v>
      </c>
      <c r="E797">
        <f t="shared" si="85"/>
        <v>9.8586769740988188E-5</v>
      </c>
      <c r="F797" s="4">
        <f t="shared" si="88"/>
        <v>0.7421090498712537</v>
      </c>
      <c r="G797" s="4">
        <f t="shared" si="87"/>
        <v>0.94665869511963763</v>
      </c>
      <c r="H797" s="4">
        <f t="shared" si="87"/>
        <v>0.9708056904844059</v>
      </c>
      <c r="I797" s="4">
        <f t="shared" si="87"/>
        <v>0.90566256444801607</v>
      </c>
      <c r="J797" s="4">
        <f t="shared" si="87"/>
        <v>0.99483657366780409</v>
      </c>
      <c r="K797" s="4">
        <f t="shared" si="87"/>
        <v>0.98729088494528372</v>
      </c>
      <c r="L797" s="4">
        <f t="shared" si="87"/>
        <v>0.99999613245011121</v>
      </c>
      <c r="M797" s="4">
        <f t="shared" si="87"/>
        <v>0.75892847530602736</v>
      </c>
      <c r="N797" s="4">
        <f t="shared" si="87"/>
        <v>0.99417559270365197</v>
      </c>
      <c r="O797" s="4">
        <f t="shared" si="87"/>
        <v>0.99996265799817308</v>
      </c>
      <c r="P797" s="4">
        <f t="shared" si="87"/>
        <v>0.97892496239357718</v>
      </c>
      <c r="Q797" s="4">
        <f t="shared" si="87"/>
        <v>0.99941007748540689</v>
      </c>
      <c r="R797" s="4">
        <f t="shared" si="87"/>
        <v>0.99167604488651573</v>
      </c>
      <c r="S797" s="4">
        <f t="shared" si="87"/>
        <v>0.99964491293449798</v>
      </c>
    </row>
    <row r="798" spans="1:19" x14ac:dyDescent="0.2">
      <c r="A798">
        <v>790</v>
      </c>
      <c r="B798">
        <f t="shared" si="86"/>
        <v>3.8899999999999202</v>
      </c>
      <c r="C798">
        <f t="shared" si="84"/>
        <v>199.11999999999935</v>
      </c>
      <c r="D798" s="8">
        <f>EXP(SUMPRODUCT(LN($F798:$S798),AlturaTRI!$C$24:$P$24)+SUMPRODUCT(LN(1-$F798:$S798),1-AlturaTRI!$C$24:$P$24))</f>
        <v>2.5704469854551081E-30</v>
      </c>
      <c r="E798">
        <f t="shared" si="85"/>
        <v>9.4830119161933899E-5</v>
      </c>
      <c r="F798" s="4">
        <f t="shared" si="88"/>
        <v>0.74300527372139358</v>
      </c>
      <c r="G798" s="4">
        <f t="shared" si="87"/>
        <v>0.94721366497702941</v>
      </c>
      <c r="H798" s="4">
        <f t="shared" si="87"/>
        <v>0.97118904167524733</v>
      </c>
      <c r="I798" s="4">
        <f t="shared" si="87"/>
        <v>0.90641669249132018</v>
      </c>
      <c r="J798" s="4">
        <f t="shared" si="87"/>
        <v>0.99493526671756694</v>
      </c>
      <c r="K798" s="4">
        <f t="shared" si="87"/>
        <v>0.98749391557461186</v>
      </c>
      <c r="L798" s="4">
        <f t="shared" si="87"/>
        <v>0.99999625083247778</v>
      </c>
      <c r="M798" s="4">
        <f t="shared" si="87"/>
        <v>0.76079964985386961</v>
      </c>
      <c r="N798" s="4">
        <f t="shared" si="87"/>
        <v>0.9942384624282592</v>
      </c>
      <c r="O798" s="4">
        <f t="shared" si="87"/>
        <v>0.99996363804166188</v>
      </c>
      <c r="P798" s="4">
        <f t="shared" si="87"/>
        <v>0.97915341936582767</v>
      </c>
      <c r="Q798" s="4">
        <f t="shared" si="87"/>
        <v>0.99942208597462512</v>
      </c>
      <c r="R798" s="4">
        <f t="shared" si="87"/>
        <v>0.99180627164130997</v>
      </c>
      <c r="S798" s="4">
        <f t="shared" si="87"/>
        <v>0.9996533311728768</v>
      </c>
    </row>
    <row r="799" spans="1:19" x14ac:dyDescent="0.2">
      <c r="A799">
        <v>791</v>
      </c>
      <c r="B799">
        <f t="shared" si="86"/>
        <v>3.89999999999992</v>
      </c>
      <c r="C799">
        <f t="shared" si="84"/>
        <v>199.19999999999936</v>
      </c>
      <c r="D799" s="8">
        <f>EXP(SUMPRODUCT(LN($F799:$S799),AlturaTRI!$C$24:$P$24)+SUMPRODUCT(LN(1-$F799:$S799),1-AlturaTRI!$C$24:$P$24))</f>
        <v>2.0892426386535768E-30</v>
      </c>
      <c r="E799">
        <f t="shared" si="85"/>
        <v>9.1207494613147758E-5</v>
      </c>
      <c r="F799" s="4">
        <f t="shared" si="88"/>
        <v>0.74389945783987788</v>
      </c>
      <c r="G799" s="4">
        <f t="shared" si="87"/>
        <v>0.94776317946532351</v>
      </c>
      <c r="H799" s="4">
        <f t="shared" si="87"/>
        <v>0.97156750649959522</v>
      </c>
      <c r="I799" s="4">
        <f t="shared" si="87"/>
        <v>0.90716541002291851</v>
      </c>
      <c r="J799" s="4">
        <f t="shared" si="87"/>
        <v>0.99503208278154498</v>
      </c>
      <c r="K799" s="4">
        <f t="shared" si="87"/>
        <v>0.98769374317803349</v>
      </c>
      <c r="L799" s="4">
        <f t="shared" si="87"/>
        <v>0.99999636559127536</v>
      </c>
      <c r="M799" s="4">
        <f t="shared" si="87"/>
        <v>0.76266084256344735</v>
      </c>
      <c r="N799" s="4">
        <f t="shared" si="87"/>
        <v>0.99430065741587403</v>
      </c>
      <c r="O799" s="4">
        <f t="shared" si="87"/>
        <v>0.99996459236475033</v>
      </c>
      <c r="P799" s="4">
        <f t="shared" si="87"/>
        <v>0.97937945199230714</v>
      </c>
      <c r="Q799" s="4">
        <f t="shared" si="87"/>
        <v>0.99943385015697184</v>
      </c>
      <c r="R799" s="4">
        <f t="shared" si="87"/>
        <v>0.99193447759276698</v>
      </c>
      <c r="S799" s="4">
        <f t="shared" si="87"/>
        <v>0.9996615499031607</v>
      </c>
    </row>
    <row r="800" spans="1:19" x14ac:dyDescent="0.2">
      <c r="A800">
        <v>792</v>
      </c>
      <c r="B800">
        <f t="shared" si="86"/>
        <v>3.9099999999999198</v>
      </c>
      <c r="C800">
        <f t="shared" si="84"/>
        <v>199.27999999999935</v>
      </c>
      <c r="D800" s="8">
        <f>EXP(SUMPRODUCT(LN($F800:$S800),AlturaTRI!$C$24:$P$24)+SUMPRODUCT(LN(1-$F800:$S800),1-AlturaTRI!$C$24:$P$24))</f>
        <v>1.6980349970954978E-30</v>
      </c>
      <c r="E800">
        <f t="shared" si="85"/>
        <v>8.771448678967398E-5</v>
      </c>
      <c r="F800" s="4">
        <f t="shared" si="88"/>
        <v>0.74479159938902217</v>
      </c>
      <c r="G800" s="4">
        <f t="shared" si="87"/>
        <v>0.94830728560621314</v>
      </c>
      <c r="H800" s="4">
        <f t="shared" si="87"/>
        <v>0.97194114339122395</v>
      </c>
      <c r="I800" s="4">
        <f t="shared" si="87"/>
        <v>0.90790874600028071</v>
      </c>
      <c r="J800" s="4">
        <f t="shared" si="87"/>
        <v>0.99512705720028483</v>
      </c>
      <c r="K800" s="4">
        <f t="shared" si="87"/>
        <v>0.98789041700468183</v>
      </c>
      <c r="L800" s="4">
        <f t="shared" si="87"/>
        <v>0.99999647683741699</v>
      </c>
      <c r="M800" s="4">
        <f t="shared" si="87"/>
        <v>0.76451203601828988</v>
      </c>
      <c r="N800" s="4">
        <f t="shared" si="87"/>
        <v>0.99436218482443228</v>
      </c>
      <c r="O800" s="4">
        <f t="shared" si="87"/>
        <v>0.99996552164240127</v>
      </c>
      <c r="P800" s="4">
        <f t="shared" si="87"/>
        <v>0.97960308487425052</v>
      </c>
      <c r="Q800" s="4">
        <f t="shared" si="87"/>
        <v>0.99944537499717079</v>
      </c>
      <c r="R800" s="4">
        <f t="shared" si="87"/>
        <v>0.99206069358426108</v>
      </c>
      <c r="S800" s="4">
        <f t="shared" si="87"/>
        <v>0.99966957385042698</v>
      </c>
    </row>
    <row r="801" spans="1:19" x14ac:dyDescent="0.2">
      <c r="A801">
        <v>793</v>
      </c>
      <c r="B801">
        <f t="shared" si="86"/>
        <v>3.9199999999999195</v>
      </c>
      <c r="C801">
        <f t="shared" si="84"/>
        <v>199.35999999999936</v>
      </c>
      <c r="D801" s="8">
        <f>EXP(SUMPRODUCT(LN($F801:$S801),AlturaTRI!$C$24:$P$24)+SUMPRODUCT(LN(1-$F801:$S801),1-AlturaTRI!$C$24:$P$24))</f>
        <v>1.380009620458807E-30</v>
      </c>
      <c r="E801">
        <f t="shared" si="85"/>
        <v>8.4346816900894418E-5</v>
      </c>
      <c r="F801" s="4">
        <f t="shared" si="88"/>
        <v>0.74568169558888253</v>
      </c>
      <c r="G801" s="4">
        <f t="shared" si="87"/>
        <v>0.94884603015361646</v>
      </c>
      <c r="H801" s="4">
        <f t="shared" si="87"/>
        <v>0.97231001018583751</v>
      </c>
      <c r="I801" s="4">
        <f t="shared" si="87"/>
        <v>0.90864672938535895</v>
      </c>
      <c r="J801" s="4">
        <f t="shared" si="87"/>
        <v>0.99522022466244342</v>
      </c>
      <c r="K801" s="4">
        <f t="shared" si="87"/>
        <v>0.98808398558712252</v>
      </c>
      <c r="L801" s="4">
        <f t="shared" si="87"/>
        <v>0.99999658467842112</v>
      </c>
      <c r="M801" s="4">
        <f t="shared" si="87"/>
        <v>0.76635321403439061</v>
      </c>
      <c r="N801" s="4">
        <f t="shared" si="87"/>
        <v>0.99442305173772882</v>
      </c>
      <c r="O801" s="4">
        <f t="shared" si="87"/>
        <v>0.99996642653186729</v>
      </c>
      <c r="P801" s="4">
        <f t="shared" si="87"/>
        <v>0.97982434238755511</v>
      </c>
      <c r="Q801" s="4">
        <f t="shared" si="87"/>
        <v>0.99945666535927946</v>
      </c>
      <c r="R801" s="4">
        <f t="shared" si="87"/>
        <v>0.992184950004392</v>
      </c>
      <c r="S801" s="4">
        <f t="shared" si="87"/>
        <v>0.99967740762799417</v>
      </c>
    </row>
    <row r="802" spans="1:19" x14ac:dyDescent="0.2">
      <c r="A802">
        <v>794</v>
      </c>
      <c r="B802">
        <f t="shared" si="86"/>
        <v>3.9299999999999193</v>
      </c>
      <c r="C802">
        <f t="shared" si="84"/>
        <v>199.43999999999934</v>
      </c>
      <c r="D802" s="8">
        <f>EXP(SUMPRODUCT(LN($F802:$S802),AlturaTRI!$C$24:$P$24)+SUMPRODUCT(LN(1-$F802:$S802),1-AlturaTRI!$C$24:$P$24))</f>
        <v>1.1214902543655444E-30</v>
      </c>
      <c r="E802">
        <f t="shared" si="85"/>
        <v>8.1100333350739786E-5</v>
      </c>
      <c r="F802" s="4">
        <f t="shared" si="88"/>
        <v>0.74656974371709939</v>
      </c>
      <c r="G802" s="4">
        <f t="shared" si="87"/>
        <v>0.9493794595921663</v>
      </c>
      <c r="H802" s="4">
        <f t="shared" si="87"/>
        <v>0.97267416412449359</v>
      </c>
      <c r="I802" s="4">
        <f t="shared" si="87"/>
        <v>0.90937938914151106</v>
      </c>
      <c r="J802" s="4">
        <f t="shared" si="87"/>
        <v>0.99531161921629807</v>
      </c>
      <c r="K802" s="4">
        <f t="shared" si="87"/>
        <v>0.98827449675047718</v>
      </c>
      <c r="L802" s="4">
        <f t="shared" si="87"/>
        <v>0.99999668921851514</v>
      </c>
      <c r="M802" s="4">
        <f t="shared" si="87"/>
        <v>0.76818436164986847</v>
      </c>
      <c r="N802" s="4">
        <f t="shared" si="87"/>
        <v>0.99448326516614827</v>
      </c>
      <c r="O802" s="4">
        <f t="shared" si="87"/>
        <v>0.99996730767315511</v>
      </c>
      <c r="P802" s="4">
        <f t="shared" si="87"/>
        <v>0.98004324868431147</v>
      </c>
      <c r="Q802" s="4">
        <f t="shared" si="87"/>
        <v>0.9994677260087208</v>
      </c>
      <c r="R802" s="4">
        <f t="shared" si="87"/>
        <v>0.99230727679319208</v>
      </c>
      <c r="S802" s="4">
        <f t="shared" si="87"/>
        <v>0.99968505574005895</v>
      </c>
    </row>
    <row r="803" spans="1:19" x14ac:dyDescent="0.2">
      <c r="A803">
        <v>795</v>
      </c>
      <c r="B803">
        <f t="shared" si="86"/>
        <v>3.9399999999999191</v>
      </c>
      <c r="C803">
        <f t="shared" si="84"/>
        <v>199.51999999999936</v>
      </c>
      <c r="D803" s="8">
        <f>EXP(SUMPRODUCT(LN($F803:$S803),AlturaTRI!$C$24:$P$24)+SUMPRODUCT(LN(1-$F803:$S803),1-AlturaTRI!$C$24:$P$24))</f>
        <v>9.1135377614304826E-31</v>
      </c>
      <c r="E803">
        <f t="shared" si="85"/>
        <v>7.7971008482830408E-5</v>
      </c>
      <c r="F803" s="4">
        <f t="shared" si="88"/>
        <v>0.74745574110873747</v>
      </c>
      <c r="G803" s="4">
        <f t="shared" si="87"/>
        <v>0.94990762013578345</v>
      </c>
      <c r="H803" s="4">
        <f t="shared" si="87"/>
        <v>0.97303366185708962</v>
      </c>
      <c r="I803" s="4">
        <f t="shared" si="87"/>
        <v>0.91010675423047094</v>
      </c>
      <c r="J803" s="4">
        <f t="shared" si="87"/>
        <v>0.99540127428107472</v>
      </c>
      <c r="K803" s="4">
        <f t="shared" si="87"/>
        <v>0.98846199762147635</v>
      </c>
      <c r="L803" s="4">
        <f t="shared" si="87"/>
        <v>0.9999967905587358</v>
      </c>
      <c r="M803" s="4">
        <f t="shared" si="87"/>
        <v>0.77000546511442469</v>
      </c>
      <c r="N803" s="4">
        <f t="shared" si="87"/>
        <v>0.99454283204738625</v>
      </c>
      <c r="O803" s="4">
        <f t="shared" si="87"/>
        <v>0.99996816568947877</v>
      </c>
      <c r="P803" s="4">
        <f t="shared" si="87"/>
        <v>0.98025982769433706</v>
      </c>
      <c r="Q803" s="4">
        <f t="shared" si="87"/>
        <v>0.99947856161427506</v>
      </c>
      <c r="R803" s="4">
        <f t="shared" si="87"/>
        <v>0.99242770344826237</v>
      </c>
      <c r="S803" s="4">
        <f t="shared" si="87"/>
        <v>0.99969252258427033</v>
      </c>
    </row>
    <row r="804" spans="1:19" x14ac:dyDescent="0.2">
      <c r="A804">
        <v>796</v>
      </c>
      <c r="B804">
        <f t="shared" si="86"/>
        <v>3.9499999999999189</v>
      </c>
      <c r="C804">
        <f t="shared" si="84"/>
        <v>199.59999999999934</v>
      </c>
      <c r="D804" s="8">
        <f>EXP(SUMPRODUCT(LN($F804:$S804),AlturaTRI!$C$24:$P$24)+SUMPRODUCT(LN(1-$F804:$S804),1-AlturaTRI!$C$24:$P$24))</f>
        <v>7.4055408714718324E-31</v>
      </c>
      <c r="E804">
        <f t="shared" si="85"/>
        <v>7.4954935389968418E-5</v>
      </c>
      <c r="F804" s="4">
        <f t="shared" si="88"/>
        <v>0.74833968515612448</v>
      </c>
      <c r="G804" s="4">
        <f t="shared" si="87"/>
        <v>0.95043055772633456</v>
      </c>
      <c r="H804" s="4">
        <f t="shared" si="87"/>
        <v>0.9733885594459053</v>
      </c>
      <c r="I804" s="4">
        <f t="shared" si="87"/>
        <v>0.91082885360937005</v>
      </c>
      <c r="J804" s="4">
        <f t="shared" si="87"/>
        <v>0.99548922265809459</v>
      </c>
      <c r="K804" s="4">
        <f t="shared" si="87"/>
        <v>0.9886465346374359</v>
      </c>
      <c r="L804" s="4">
        <f t="shared" si="87"/>
        <v>0.99999688879702764</v>
      </c>
      <c r="M804" s="4">
        <f t="shared" si="87"/>
        <v>0.77181651187859635</v>
      </c>
      <c r="N804" s="4">
        <f t="shared" si="87"/>
        <v>0.99460175924716709</v>
      </c>
      <c r="O804" s="4">
        <f t="shared" si="87"/>
        <v>0.99996900118769938</v>
      </c>
      <c r="P804" s="4">
        <f t="shared" si="87"/>
        <v>0.98047410312671124</v>
      </c>
      <c r="Q804" s="4">
        <f t="shared" si="87"/>
        <v>0.99948917675003024</v>
      </c>
      <c r="R804" s="4">
        <f t="shared" si="87"/>
        <v>0.99254625903084281</v>
      </c>
      <c r="S804" s="4">
        <f t="shared" si="87"/>
        <v>0.999699812454243</v>
      </c>
    </row>
    <row r="805" spans="1:19" x14ac:dyDescent="0.2">
      <c r="A805">
        <v>797</v>
      </c>
      <c r="B805">
        <f t="shared" si="86"/>
        <v>3.9599999999999187</v>
      </c>
      <c r="C805">
        <f t="shared" si="84"/>
        <v>199.67999999999935</v>
      </c>
      <c r="D805" s="8">
        <f>EXP(SUMPRODUCT(LN($F805:$S805),AlturaTRI!$C$24:$P$24)+SUMPRODUCT(LN(1-$F805:$S805),1-AlturaTRI!$C$24:$P$24))</f>
        <v>6.0173468897287754E-31</v>
      </c>
      <c r="E805">
        <f t="shared" si="85"/>
        <v>7.204832478738206E-5</v>
      </c>
      <c r="F805" s="4">
        <f t="shared" si="88"/>
        <v>0.74922157330868744</v>
      </c>
      <c r="G805" s="4">
        <f t="shared" si="87"/>
        <v>0.95094831803237378</v>
      </c>
      <c r="H805" s="4">
        <f t="shared" si="87"/>
        <v>0.9737389123691983</v>
      </c>
      <c r="I805" s="4">
        <f t="shared" si="87"/>
        <v>0.91154571622780645</v>
      </c>
      <c r="J805" s="4">
        <f t="shared" si="87"/>
        <v>0.99557549654174082</v>
      </c>
      <c r="K805" s="4">
        <f t="shared" si="87"/>
        <v>0.98882815355515929</v>
      </c>
      <c r="L805" s="4">
        <f t="shared" si="87"/>
        <v>0.99999698402833714</v>
      </c>
      <c r="M805" s="4">
        <f t="shared" si="87"/>
        <v>0.77361749058282081</v>
      </c>
      <c r="N805" s="4">
        <f t="shared" si="87"/>
        <v>0.99466005355995435</v>
      </c>
      <c r="O805" s="4">
        <f t="shared" si="87"/>
        <v>0.99996981475875391</v>
      </c>
      <c r="P805" s="4">
        <f t="shared" si="87"/>
        <v>0.98068609847131094</v>
      </c>
      <c r="Q805" s="4">
        <f t="shared" ref="G805:S809" si="89">1/(1+EXP(-Q$2*($B805-Q$3)))</f>
        <v>0.99949957589729577</v>
      </c>
      <c r="R805" s="4">
        <f t="shared" si="89"/>
        <v>0.99266297217181243</v>
      </c>
      <c r="S805" s="4">
        <f t="shared" si="89"/>
        <v>0.99970692954201323</v>
      </c>
    </row>
    <row r="806" spans="1:19" x14ac:dyDescent="0.2">
      <c r="A806">
        <v>798</v>
      </c>
      <c r="B806">
        <f t="shared" si="86"/>
        <v>3.9699999999999185</v>
      </c>
      <c r="C806">
        <f t="shared" si="84"/>
        <v>199.75999999999934</v>
      </c>
      <c r="D806" s="8">
        <f>EXP(SUMPRODUCT(LN($F806:$S806),AlturaTRI!$C$24:$P$24)+SUMPRODUCT(LN(1-$F806:$S806),1-AlturaTRI!$C$24:$P$24))</f>
        <v>4.8891344348240097E-31</v>
      </c>
      <c r="E806">
        <f t="shared" si="85"/>
        <v>6.9247501949100824E-5</v>
      </c>
      <c r="F806" s="4">
        <f t="shared" si="88"/>
        <v>0.75010140307278483</v>
      </c>
      <c r="G806" s="4">
        <f t="shared" si="89"/>
        <v>0.95146094644796353</v>
      </c>
      <c r="H806" s="4">
        <f t="shared" si="89"/>
        <v>0.97408477552485551</v>
      </c>
      <c r="I806" s="4">
        <f t="shared" si="89"/>
        <v>0.91225737102496318</v>
      </c>
      <c r="J806" s="4">
        <f t="shared" si="89"/>
        <v>0.99566012753024902</v>
      </c>
      <c r="K806" s="4">
        <f t="shared" si="89"/>
        <v>0.98900689945976383</v>
      </c>
      <c r="L806" s="4">
        <f t="shared" si="89"/>
        <v>0.99999707634470503</v>
      </c>
      <c r="M806" s="4">
        <f t="shared" si="89"/>
        <v>0.77540839104631432</v>
      </c>
      <c r="N806" s="4">
        <f t="shared" si="89"/>
        <v>0.99471772170965411</v>
      </c>
      <c r="O806" s="4">
        <f t="shared" si="89"/>
        <v>0.99997060697807427</v>
      </c>
      <c r="P806" s="4">
        <f t="shared" si="89"/>
        <v>0.9808958370003481</v>
      </c>
      <c r="Q806" s="4">
        <f t="shared" si="89"/>
        <v>0.99950976344647624</v>
      </c>
      <c r="R806" s="4">
        <f t="shared" si="89"/>
        <v>0.99277787107762194</v>
      </c>
      <c r="S806" s="4">
        <f t="shared" si="89"/>
        <v>0.99971387794043676</v>
      </c>
    </row>
    <row r="807" spans="1:19" x14ac:dyDescent="0.2">
      <c r="A807">
        <v>799</v>
      </c>
      <c r="B807">
        <f t="shared" si="86"/>
        <v>3.9799999999999183</v>
      </c>
      <c r="C807">
        <f t="shared" si="84"/>
        <v>199.83999999999935</v>
      </c>
      <c r="D807" s="8">
        <f>EXP(SUMPRODUCT(LN($F807:$S807),AlturaTRI!$C$24:$P$24)+SUMPRODUCT(LN(1-$F807:$S807),1-AlturaTRI!$C$24:$P$24))</f>
        <v>3.9722608396395795E-31</v>
      </c>
      <c r="E807">
        <f t="shared" si="85"/>
        <v>6.6548903706822876E-5</v>
      </c>
      <c r="F807" s="4">
        <f t="shared" si="88"/>
        <v>0.75097917201153852</v>
      </c>
      <c r="G807" s="4">
        <f t="shared" si="89"/>
        <v>0.9519684880915753</v>
      </c>
      <c r="H807" s="4">
        <f t="shared" si="89"/>
        <v>0.97442620323408791</v>
      </c>
      <c r="I807" s="4">
        <f t="shared" si="89"/>
        <v>0.9129638469267749</v>
      </c>
      <c r="J807" s="4">
        <f t="shared" si="89"/>
        <v>0.99574314663632102</v>
      </c>
      <c r="K807" s="4">
        <f t="shared" si="89"/>
        <v>0.98918281677343001</v>
      </c>
      <c r="L807" s="4">
        <f t="shared" si="89"/>
        <v>0.99999716583535392</v>
      </c>
      <c r="M807" s="4">
        <f t="shared" si="89"/>
        <v>0.77718920425577032</v>
      </c>
      <c r="N807" s="4">
        <f t="shared" si="89"/>
        <v>0.9947747703503137</v>
      </c>
      <c r="O807" s="4">
        <f t="shared" si="89"/>
        <v>0.99997137840599248</v>
      </c>
      <c r="P807" s="4">
        <f t="shared" si="89"/>
        <v>0.9811033417699071</v>
      </c>
      <c r="Q807" s="4">
        <f t="shared" si="89"/>
        <v>0.99951974369890839</v>
      </c>
      <c r="R807" s="4">
        <f t="shared" si="89"/>
        <v>0.99289098353615834</v>
      </c>
      <c r="S807" s="4">
        <f t="shared" si="89"/>
        <v>0.99972066164552831</v>
      </c>
    </row>
    <row r="808" spans="1:19" x14ac:dyDescent="0.2">
      <c r="A808">
        <v>800</v>
      </c>
      <c r="B808">
        <f t="shared" si="86"/>
        <v>3.9899999999999181</v>
      </c>
      <c r="C808">
        <f t="shared" si="84"/>
        <v>199.91999999999933</v>
      </c>
      <c r="D808" s="8">
        <f>EXP(SUMPRODUCT(LN($F808:$S808),AlturaTRI!$C$24:$P$24)+SUMPRODUCT(LN(1-$F808:$S808),1-AlturaTRI!$C$24:$P$24))</f>
        <v>3.2271753987000228E-31</v>
      </c>
      <c r="E808">
        <f t="shared" si="85"/>
        <v>6.3949075510615861E-5</v>
      </c>
      <c r="F808" s="4">
        <f t="shared" si="88"/>
        <v>0.75185487774466153</v>
      </c>
      <c r="G808" s="4">
        <f t="shared" si="89"/>
        <v>0.95247098780506745</v>
      </c>
      <c r="H808" s="4">
        <f t="shared" si="89"/>
        <v>0.97476324924517532</v>
      </c>
      <c r="I808" s="4">
        <f t="shared" si="89"/>
        <v>0.91366517284314241</v>
      </c>
      <c r="J808" s="4">
        <f t="shared" si="89"/>
        <v>0.99582458429756915</v>
      </c>
      <c r="K808" s="4">
        <f t="shared" si="89"/>
        <v>0.98935594926407344</v>
      </c>
      <c r="L808" s="4">
        <f t="shared" si="89"/>
        <v>0.9999972525867763</v>
      </c>
      <c r="M808" s="4">
        <f t="shared" si="89"/>
        <v>0.77895992235389089</v>
      </c>
      <c r="N808" s="4">
        <f t="shared" si="89"/>
        <v>0.99483120606681297</v>
      </c>
      <c r="O808" s="4">
        <f t="shared" si="89"/>
        <v>0.99997212958813764</v>
      </c>
      <c r="P808" s="4">
        <f t="shared" si="89"/>
        <v>0.98130863562148307</v>
      </c>
      <c r="Q808" s="4">
        <f t="shared" si="89"/>
        <v>0.99952952086865987</v>
      </c>
      <c r="R808" s="4">
        <f t="shared" si="89"/>
        <v>0.99300233692254214</v>
      </c>
      <c r="S808" s="4">
        <f t="shared" si="89"/>
        <v>0.99972728455874948</v>
      </c>
    </row>
    <row r="809" spans="1:19" x14ac:dyDescent="0.2">
      <c r="B809">
        <f t="shared" si="86"/>
        <v>3.9999999999999178</v>
      </c>
      <c r="C809">
        <f t="shared" si="84"/>
        <v>199.99999999999935</v>
      </c>
      <c r="D809" s="8">
        <f>EXP(SUMPRODUCT(LN($F809:$S809),AlturaTRI!$C$24:$P$24)+SUMPRODUCT(LN(1-$F809:$S809),1-AlturaTRI!$C$24:$P$24))</f>
        <v>2.621721731252992E-31</v>
      </c>
      <c r="E809">
        <f t="shared" si="85"/>
        <v>6.1444668550777269E-5</v>
      </c>
      <c r="F809" s="4">
        <f t="shared" si="88"/>
        <v>0.75272851794828399</v>
      </c>
      <c r="G809" s="4">
        <f t="shared" si="89"/>
        <v>0.95296849015274054</v>
      </c>
      <c r="H809" s="4">
        <f t="shared" si="89"/>
        <v>0.97509596673725363</v>
      </c>
      <c r="I809" s="4">
        <f t="shared" si="89"/>
        <v>0.91436137766519499</v>
      </c>
      <c r="J809" s="4">
        <f t="shared" si="89"/>
        <v>0.99590447038678631</v>
      </c>
      <c r="K809" s="4">
        <f t="shared" si="89"/>
        <v>0.98952634005393758</v>
      </c>
      <c r="L809" s="4">
        <f t="shared" si="89"/>
        <v>0.9999973366828171</v>
      </c>
      <c r="M809" s="4">
        <f t="shared" si="89"/>
        <v>0.78072053862774959</v>
      </c>
      <c r="N809" s="4">
        <f t="shared" si="89"/>
        <v>0.99488703537555023</v>
      </c>
      <c r="O809" s="4">
        <f t="shared" si="89"/>
        <v>0.99997286105582195</v>
      </c>
      <c r="P809" s="4">
        <f t="shared" si="89"/>
        <v>0.98151174118351991</v>
      </c>
      <c r="Q809" s="4">
        <f t="shared" si="89"/>
        <v>0.99953909908429461</v>
      </c>
      <c r="R809" s="4">
        <f t="shared" si="89"/>
        <v>0.99311195820485809</v>
      </c>
      <c r="S809" s="4">
        <f t="shared" si="89"/>
        <v>0.99973375048923951</v>
      </c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2E7F-575A-4E9E-B48F-61B003797293}">
  <dimension ref="A1:O14"/>
  <sheetViews>
    <sheetView workbookViewId="0">
      <selection activeCell="E1" sqref="E1:E14"/>
    </sheetView>
  </sheetViews>
  <sheetFormatPr defaultRowHeight="12.75" x14ac:dyDescent="0.2"/>
  <sheetData>
    <row r="1" spans="1:15" x14ac:dyDescent="0.2">
      <c r="A1" t="s">
        <v>102</v>
      </c>
      <c r="B1" t="s">
        <v>103</v>
      </c>
      <c r="C1">
        <v>-0.76205999999999996</v>
      </c>
      <c r="D1">
        <v>0.16224</v>
      </c>
      <c r="E1">
        <v>0.46882000000000001</v>
      </c>
      <c r="F1">
        <v>0.12753999999999999</v>
      </c>
      <c r="G1">
        <v>1.6254900000000001</v>
      </c>
      <c r="H1">
        <v>0.55479000000000001</v>
      </c>
      <c r="I1">
        <v>0.42448000000000002</v>
      </c>
      <c r="J1">
        <v>0.11548</v>
      </c>
      <c r="K1">
        <v>0</v>
      </c>
      <c r="L1">
        <v>0</v>
      </c>
      <c r="M1">
        <v>0</v>
      </c>
      <c r="N1">
        <v>0</v>
      </c>
      <c r="O1">
        <v>110</v>
      </c>
    </row>
    <row r="2" spans="1:15" x14ac:dyDescent="0.2">
      <c r="A2" t="s">
        <v>104</v>
      </c>
      <c r="B2" t="s">
        <v>103</v>
      </c>
      <c r="C2">
        <v>-1.4091199999999999</v>
      </c>
      <c r="D2">
        <v>0.22475999999999999</v>
      </c>
      <c r="E2">
        <v>1.1044700000000001</v>
      </c>
      <c r="F2">
        <v>0.24082999999999999</v>
      </c>
      <c r="G2">
        <v>1.27583</v>
      </c>
      <c r="H2">
        <v>0.26567000000000002</v>
      </c>
      <c r="I2">
        <v>0.74129999999999996</v>
      </c>
      <c r="J2">
        <v>0.16164000000000001</v>
      </c>
      <c r="K2">
        <v>0</v>
      </c>
      <c r="L2">
        <v>0</v>
      </c>
      <c r="M2">
        <v>0</v>
      </c>
      <c r="N2">
        <v>0</v>
      </c>
      <c r="O2">
        <v>210</v>
      </c>
    </row>
    <row r="3" spans="1:15" x14ac:dyDescent="0.2">
      <c r="A3" t="s">
        <v>105</v>
      </c>
      <c r="B3" t="s">
        <v>103</v>
      </c>
      <c r="C3">
        <v>-1.7776099999999999</v>
      </c>
      <c r="D3">
        <v>0.27032</v>
      </c>
      <c r="E3">
        <v>1.36128</v>
      </c>
      <c r="F3">
        <v>0.28359000000000001</v>
      </c>
      <c r="G3">
        <v>1.3058399999999999</v>
      </c>
      <c r="H3">
        <v>0.22173999999999999</v>
      </c>
      <c r="I3">
        <v>0.80591999999999997</v>
      </c>
      <c r="J3">
        <v>0.16789999999999999</v>
      </c>
      <c r="K3">
        <v>0</v>
      </c>
      <c r="L3">
        <v>0</v>
      </c>
      <c r="M3">
        <v>0</v>
      </c>
      <c r="N3">
        <v>0</v>
      </c>
      <c r="O3">
        <v>310</v>
      </c>
    </row>
    <row r="4" spans="1:15" x14ac:dyDescent="0.2">
      <c r="A4" t="s">
        <v>106</v>
      </c>
      <c r="B4" t="s">
        <v>103</v>
      </c>
      <c r="C4">
        <v>-1.17527</v>
      </c>
      <c r="D4">
        <v>0.20169999999999999</v>
      </c>
      <c r="E4">
        <v>0.88583999999999996</v>
      </c>
      <c r="F4">
        <v>0.20155000000000001</v>
      </c>
      <c r="G4">
        <v>1.32673</v>
      </c>
      <c r="H4">
        <v>0.30920999999999998</v>
      </c>
      <c r="I4">
        <v>0.66308999999999996</v>
      </c>
      <c r="J4">
        <v>0.15087</v>
      </c>
      <c r="K4">
        <v>0</v>
      </c>
      <c r="L4">
        <v>0</v>
      </c>
      <c r="M4">
        <v>0</v>
      </c>
      <c r="N4">
        <v>0</v>
      </c>
      <c r="O4">
        <v>410</v>
      </c>
    </row>
    <row r="5" spans="1:15" x14ac:dyDescent="0.2">
      <c r="A5" t="s">
        <v>107</v>
      </c>
      <c r="B5" t="s">
        <v>103</v>
      </c>
      <c r="C5">
        <v>-2.2654899999999998</v>
      </c>
      <c r="D5">
        <v>0.37468000000000001</v>
      </c>
      <c r="E5">
        <v>1.93981</v>
      </c>
      <c r="F5">
        <v>0.40337000000000001</v>
      </c>
      <c r="G5">
        <v>1.1678900000000001</v>
      </c>
      <c r="H5">
        <v>0.18135000000000001</v>
      </c>
      <c r="I5">
        <v>0.88883999999999996</v>
      </c>
      <c r="J5">
        <v>0.18482999999999999</v>
      </c>
      <c r="K5">
        <v>0</v>
      </c>
      <c r="L5">
        <v>0</v>
      </c>
      <c r="M5">
        <v>0</v>
      </c>
      <c r="N5">
        <v>0</v>
      </c>
      <c r="O5">
        <v>510</v>
      </c>
    </row>
    <row r="6" spans="1:15" x14ac:dyDescent="0.2">
      <c r="A6" t="s">
        <v>108</v>
      </c>
      <c r="B6" t="s">
        <v>103</v>
      </c>
      <c r="C6">
        <v>-1.97556</v>
      </c>
      <c r="D6">
        <v>0.29542000000000002</v>
      </c>
      <c r="E6">
        <v>1.6309800000000001</v>
      </c>
      <c r="F6">
        <v>0.31908999999999998</v>
      </c>
      <c r="G6">
        <v>1.2112700000000001</v>
      </c>
      <c r="H6">
        <v>0.20111000000000001</v>
      </c>
      <c r="I6">
        <v>0.85251999999999994</v>
      </c>
      <c r="J6">
        <v>0.16678999999999999</v>
      </c>
      <c r="K6">
        <v>0</v>
      </c>
      <c r="L6">
        <v>0</v>
      </c>
      <c r="M6">
        <v>0</v>
      </c>
      <c r="N6">
        <v>0</v>
      </c>
      <c r="O6">
        <v>610</v>
      </c>
    </row>
    <row r="7" spans="1:15" x14ac:dyDescent="0.2">
      <c r="A7" t="s">
        <v>109</v>
      </c>
      <c r="B7" t="s">
        <v>103</v>
      </c>
      <c r="C7">
        <v>0.40094000000000002</v>
      </c>
      <c r="D7">
        <v>0.33613999999999999</v>
      </c>
      <c r="E7">
        <v>3.1087500000000001</v>
      </c>
      <c r="F7">
        <v>0.71992999999999996</v>
      </c>
      <c r="G7">
        <v>-0.12897</v>
      </c>
      <c r="H7">
        <v>9.9669999999999995E-2</v>
      </c>
      <c r="I7">
        <v>0.95196000000000003</v>
      </c>
      <c r="J7">
        <v>0.22045999999999999</v>
      </c>
      <c r="K7">
        <v>0</v>
      </c>
      <c r="L7">
        <v>0</v>
      </c>
      <c r="M7">
        <v>0</v>
      </c>
      <c r="N7">
        <v>0</v>
      </c>
      <c r="O7">
        <v>710</v>
      </c>
    </row>
    <row r="8" spans="1:15" x14ac:dyDescent="0.2">
      <c r="A8" t="s">
        <v>110</v>
      </c>
      <c r="B8" t="s">
        <v>103</v>
      </c>
      <c r="C8">
        <v>-2.83202</v>
      </c>
      <c r="D8">
        <v>0.35204000000000002</v>
      </c>
      <c r="E8">
        <v>1.0254700000000001</v>
      </c>
      <c r="F8">
        <v>0.24204999999999999</v>
      </c>
      <c r="G8">
        <v>2.7616700000000001</v>
      </c>
      <c r="H8">
        <v>0.56306999999999996</v>
      </c>
      <c r="I8">
        <v>0.71594000000000002</v>
      </c>
      <c r="J8">
        <v>0.16899</v>
      </c>
      <c r="K8">
        <v>0</v>
      </c>
      <c r="L8">
        <v>0</v>
      </c>
      <c r="M8">
        <v>0</v>
      </c>
      <c r="N8">
        <v>0</v>
      </c>
      <c r="O8">
        <v>810</v>
      </c>
    </row>
    <row r="9" spans="1:15" x14ac:dyDescent="0.2">
      <c r="A9" t="s">
        <v>111</v>
      </c>
      <c r="B9" t="s">
        <v>103</v>
      </c>
      <c r="C9">
        <v>0.90442</v>
      </c>
      <c r="D9">
        <v>0.20326</v>
      </c>
      <c r="E9">
        <v>1.09161</v>
      </c>
      <c r="F9">
        <v>0.24354000000000001</v>
      </c>
      <c r="G9">
        <v>-0.82850999999999997</v>
      </c>
      <c r="H9">
        <v>0.20598</v>
      </c>
      <c r="I9">
        <v>0.73736999999999997</v>
      </c>
      <c r="J9">
        <v>0.16450999999999999</v>
      </c>
      <c r="K9">
        <v>0</v>
      </c>
      <c r="L9">
        <v>0</v>
      </c>
      <c r="M9">
        <v>0</v>
      </c>
      <c r="N9">
        <v>0</v>
      </c>
      <c r="O9">
        <v>910</v>
      </c>
    </row>
    <row r="10" spans="1:15" x14ac:dyDescent="0.2">
      <c r="A10" t="s">
        <v>67</v>
      </c>
      <c r="B10" t="s">
        <v>103</v>
      </c>
      <c r="C10">
        <v>-0.12411999999999999</v>
      </c>
      <c r="D10">
        <v>0.27958</v>
      </c>
      <c r="E10">
        <v>2.6596600000000001</v>
      </c>
      <c r="F10">
        <v>0.53622000000000003</v>
      </c>
      <c r="G10">
        <v>4.6670000000000003E-2</v>
      </c>
      <c r="H10">
        <v>0.10545</v>
      </c>
      <c r="I10">
        <v>0.93601999999999996</v>
      </c>
      <c r="J10">
        <v>0.18870999999999999</v>
      </c>
      <c r="K10">
        <v>0</v>
      </c>
      <c r="L10">
        <v>0</v>
      </c>
      <c r="M10">
        <v>0</v>
      </c>
      <c r="N10">
        <v>0</v>
      </c>
      <c r="O10">
        <v>1010</v>
      </c>
    </row>
    <row r="11" spans="1:15" x14ac:dyDescent="0.2">
      <c r="A11" t="s">
        <v>68</v>
      </c>
      <c r="B11" t="s">
        <v>103</v>
      </c>
      <c r="C11">
        <v>-0.48113</v>
      </c>
      <c r="D11">
        <v>0.19297</v>
      </c>
      <c r="E11">
        <v>1.11327</v>
      </c>
      <c r="F11">
        <v>0.25247000000000003</v>
      </c>
      <c r="G11">
        <v>0.43217</v>
      </c>
      <c r="H11">
        <v>0.20166000000000001</v>
      </c>
      <c r="I11">
        <v>0.74394000000000005</v>
      </c>
      <c r="J11">
        <v>0.16871</v>
      </c>
      <c r="K11">
        <v>0</v>
      </c>
      <c r="L11">
        <v>0</v>
      </c>
      <c r="M11">
        <v>0</v>
      </c>
      <c r="N11">
        <v>0</v>
      </c>
      <c r="O11">
        <v>1110</v>
      </c>
    </row>
    <row r="12" spans="1:15" x14ac:dyDescent="0.2">
      <c r="A12" t="s">
        <v>69</v>
      </c>
      <c r="B12" t="s">
        <v>103</v>
      </c>
      <c r="C12">
        <v>-0.54937000000000002</v>
      </c>
      <c r="D12">
        <v>0.24548</v>
      </c>
      <c r="E12">
        <v>2.0578099999999999</v>
      </c>
      <c r="F12">
        <v>0.42967</v>
      </c>
      <c r="G12">
        <v>0.26696999999999999</v>
      </c>
      <c r="H12">
        <v>0.12772</v>
      </c>
      <c r="I12">
        <v>0.89942</v>
      </c>
      <c r="J12">
        <v>0.18779999999999999</v>
      </c>
      <c r="K12">
        <v>0</v>
      </c>
      <c r="L12">
        <v>0</v>
      </c>
      <c r="M12">
        <v>0</v>
      </c>
      <c r="N12">
        <v>0</v>
      </c>
      <c r="O12">
        <v>1210</v>
      </c>
    </row>
    <row r="13" spans="1:15" x14ac:dyDescent="0.2">
      <c r="A13" t="s">
        <v>70</v>
      </c>
      <c r="B13" t="s">
        <v>103</v>
      </c>
      <c r="C13">
        <v>-1.3888499999999999</v>
      </c>
      <c r="D13">
        <v>0.23999000000000001</v>
      </c>
      <c r="E13">
        <v>1.5899799999999999</v>
      </c>
      <c r="F13">
        <v>0.30203999999999998</v>
      </c>
      <c r="G13">
        <v>0.87351000000000001</v>
      </c>
      <c r="H13">
        <v>0.17548</v>
      </c>
      <c r="I13">
        <v>0.84650000000000003</v>
      </c>
      <c r="J13">
        <v>0.1608</v>
      </c>
      <c r="K13">
        <v>0</v>
      </c>
      <c r="L13">
        <v>0</v>
      </c>
      <c r="M13">
        <v>0</v>
      </c>
      <c r="N13">
        <v>0</v>
      </c>
      <c r="O13">
        <v>1310</v>
      </c>
    </row>
    <row r="14" spans="1:15" x14ac:dyDescent="0.2">
      <c r="A14" t="s">
        <v>71</v>
      </c>
      <c r="B14" t="s">
        <v>103</v>
      </c>
      <c r="C14">
        <v>-1.3697900000000001</v>
      </c>
      <c r="D14">
        <v>0.30778</v>
      </c>
      <c r="E14">
        <v>2.40015</v>
      </c>
      <c r="F14">
        <v>0.53066999999999998</v>
      </c>
      <c r="G14">
        <v>0.57071000000000005</v>
      </c>
      <c r="H14">
        <v>0.13614000000000001</v>
      </c>
      <c r="I14">
        <v>0.92308999999999997</v>
      </c>
      <c r="J14">
        <v>0.20408999999999999</v>
      </c>
      <c r="K14">
        <v>0</v>
      </c>
      <c r="L14">
        <v>0</v>
      </c>
      <c r="M14">
        <v>0</v>
      </c>
      <c r="N14">
        <v>0</v>
      </c>
      <c r="O14">
        <v>1410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U811"/>
  <sheetViews>
    <sheetView zoomScale="90" zoomScaleNormal="90" workbookViewId="0">
      <selection activeCell="H2" sqref="H2"/>
    </sheetView>
  </sheetViews>
  <sheetFormatPr defaultRowHeight="12.75" x14ac:dyDescent="0.2"/>
  <cols>
    <col min="1" max="1" width="10.140625" customWidth="1"/>
    <col min="2" max="2" width="14.7109375" customWidth="1"/>
    <col min="3" max="5" width="13.140625" customWidth="1"/>
    <col min="6" max="6" width="16.5703125" customWidth="1"/>
    <col min="7" max="7" width="12.42578125" bestFit="1" customWidth="1"/>
  </cols>
  <sheetData>
    <row r="1" spans="1:21" x14ac:dyDescent="0.2">
      <c r="A1" t="s">
        <v>36</v>
      </c>
      <c r="B1" s="17">
        <v>20</v>
      </c>
      <c r="C1" s="17"/>
      <c r="D1" s="17"/>
      <c r="E1" s="8"/>
      <c r="F1" s="8"/>
      <c r="G1" s="27"/>
      <c r="H1" s="28">
        <v>1</v>
      </c>
      <c r="I1" s="28">
        <v>2</v>
      </c>
      <c r="J1" s="28">
        <v>3</v>
      </c>
      <c r="K1" s="28">
        <v>4</v>
      </c>
      <c r="L1" s="28">
        <v>5</v>
      </c>
      <c r="M1" s="28">
        <v>6</v>
      </c>
      <c r="N1" s="28">
        <v>7</v>
      </c>
      <c r="O1" s="28">
        <v>8</v>
      </c>
      <c r="P1" s="28">
        <v>9</v>
      </c>
      <c r="Q1" s="28">
        <v>10</v>
      </c>
      <c r="R1" s="28">
        <v>11</v>
      </c>
      <c r="S1" s="28">
        <v>12</v>
      </c>
      <c r="T1" s="28">
        <v>13</v>
      </c>
      <c r="U1" s="29">
        <v>14</v>
      </c>
    </row>
    <row r="2" spans="1:21" x14ac:dyDescent="0.2">
      <c r="A2" t="s">
        <v>39</v>
      </c>
      <c r="B2" s="4">
        <f>8/(B1-1)</f>
        <v>0.42105263157894735</v>
      </c>
      <c r="E2" t="s">
        <v>34</v>
      </c>
      <c r="G2" s="12" t="s">
        <v>0</v>
      </c>
      <c r="H2" s="26">
        <f>Calculos!F2</f>
        <v>0.46882000000000001</v>
      </c>
      <c r="I2" s="26">
        <f>Calculos!G2</f>
        <v>1.1044700000000001</v>
      </c>
      <c r="J2" s="26">
        <f>Calculos!H2</f>
        <v>1.36128</v>
      </c>
      <c r="K2" s="26">
        <f>Calculos!I2</f>
        <v>0.88583999999999996</v>
      </c>
      <c r="L2" s="26">
        <f>Calculos!J2</f>
        <v>1.93981</v>
      </c>
      <c r="M2" s="26">
        <f>Calculos!K2</f>
        <v>1.6309800000000001</v>
      </c>
      <c r="N2" s="26">
        <f>Calculos!L2</f>
        <v>3.1087500000000001</v>
      </c>
      <c r="O2" s="26">
        <f>Calculos!M2</f>
        <v>1.0254700000000001</v>
      </c>
      <c r="P2" s="26">
        <f>Calculos!N2</f>
        <v>1.09161</v>
      </c>
      <c r="Q2" s="26">
        <f>Calculos!O2</f>
        <v>2.6596600000000001</v>
      </c>
      <c r="R2" s="26">
        <f>Calculos!P2</f>
        <v>1.11327</v>
      </c>
      <c r="S2" s="26">
        <f>Calculos!Q2</f>
        <v>2.0578099999999999</v>
      </c>
      <c r="T2" s="26">
        <f>Calculos!R2</f>
        <v>1.5899799999999999</v>
      </c>
      <c r="U2" s="26">
        <f>Calculos!S2</f>
        <v>2.40015</v>
      </c>
    </row>
    <row r="3" spans="1:21" ht="13.5" thickBot="1" x14ac:dyDescent="0.25">
      <c r="A3" s="14" t="s">
        <v>6</v>
      </c>
      <c r="B3">
        <v>168</v>
      </c>
      <c r="G3" s="5" t="s">
        <v>1</v>
      </c>
      <c r="H3" s="26">
        <f>Calculos!F3</f>
        <v>1.6254900000000001</v>
      </c>
      <c r="I3" s="26">
        <f>Calculos!G3</f>
        <v>1.27583</v>
      </c>
      <c r="J3" s="26">
        <f>Calculos!H3</f>
        <v>1.3058399999999999</v>
      </c>
      <c r="K3" s="26">
        <f>Calculos!I3</f>
        <v>1.32673</v>
      </c>
      <c r="L3" s="26">
        <f>Calculos!J3</f>
        <v>1.1678900000000001</v>
      </c>
      <c r="M3" s="26">
        <f>Calculos!K3</f>
        <v>1.2112700000000001</v>
      </c>
      <c r="N3" s="26">
        <f>Calculos!L3</f>
        <v>-0.12897</v>
      </c>
      <c r="O3" s="26">
        <f>Calculos!M3</f>
        <v>2.7616700000000001</v>
      </c>
      <c r="P3" s="26">
        <f>Calculos!N3</f>
        <v>-0.82850999999999997</v>
      </c>
      <c r="Q3" s="26">
        <f>Calculos!O3</f>
        <v>4.6670000000000003E-2</v>
      </c>
      <c r="R3" s="26">
        <f>Calculos!P3</f>
        <v>0.43217</v>
      </c>
      <c r="S3" s="26">
        <f>Calculos!Q3</f>
        <v>0.26696999999999999</v>
      </c>
      <c r="T3" s="26">
        <f>Calculos!R3</f>
        <v>0.87351000000000001</v>
      </c>
      <c r="U3" s="26">
        <f>Calculos!S3</f>
        <v>0.57071000000000005</v>
      </c>
    </row>
    <row r="4" spans="1:21" x14ac:dyDescent="0.2">
      <c r="A4" s="14" t="s">
        <v>7</v>
      </c>
      <c r="B4">
        <v>8</v>
      </c>
      <c r="C4" s="17"/>
      <c r="D4" s="17"/>
    </row>
    <row r="5" spans="1:21" x14ac:dyDescent="0.2">
      <c r="A5" s="14" t="s">
        <v>8</v>
      </c>
      <c r="B5" s="17">
        <f>(INDEX(CalculosEAP!$B$9:$B$811,MATCH(MAX(CalculosEAP!$F$9:$F$811),CalculosEAP!$F$9:$F$811,0)))*B4+B3</f>
        <v>168</v>
      </c>
      <c r="C5" s="17"/>
      <c r="D5" s="17"/>
    </row>
    <row r="6" spans="1:21" x14ac:dyDescent="0.2">
      <c r="A6" s="14" t="s">
        <v>9</v>
      </c>
      <c r="B6" s="44">
        <f>MAX($F$9:$F$811)</f>
        <v>159.59994939754503</v>
      </c>
      <c r="C6" s="18"/>
      <c r="D6" s="18"/>
      <c r="E6">
        <v>0</v>
      </c>
    </row>
    <row r="7" spans="1:21" x14ac:dyDescent="0.2">
      <c r="F7" s="38" t="s">
        <v>5</v>
      </c>
    </row>
    <row r="8" spans="1:21" x14ac:dyDescent="0.2">
      <c r="A8" s="6" t="s">
        <v>3</v>
      </c>
      <c r="B8" s="31" t="s">
        <v>2</v>
      </c>
      <c r="C8" s="31" t="s">
        <v>2</v>
      </c>
      <c r="D8" s="32" t="s">
        <v>37</v>
      </c>
      <c r="E8" s="31" t="s">
        <v>38</v>
      </c>
      <c r="F8" s="37" t="s">
        <v>40</v>
      </c>
      <c r="G8" s="19" t="s">
        <v>10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>
        <v>13</v>
      </c>
      <c r="U8" s="7">
        <v>14</v>
      </c>
    </row>
    <row r="9" spans="1:21" x14ac:dyDescent="0.2">
      <c r="A9">
        <v>1</v>
      </c>
      <c r="B9" s="33">
        <f>IF(A9&lt;&gt;"",-4+(A9-1)*$B$2,"")</f>
        <v>-4</v>
      </c>
      <c r="C9" s="33"/>
      <c r="D9" s="34">
        <f>1/SQRT(2*PI())*EXP(-(B9^2)/2)</f>
        <v>1.3383022576488537E-4</v>
      </c>
      <c r="E9" s="35">
        <f>IF(B9&lt;&gt;"",_xlfn.NORM.S.DIST(B9,0)*$B$2,"")</f>
        <v>5.6349568743109627E-5</v>
      </c>
      <c r="F9" s="8">
        <f>EXP(SUMPRODUCT(LN($H9:$U9),AlturaTRI!$C$24:$P$24)+SUMPRODUCT(LN(1-$H9:$U9),1-AlturaTRI!$C$24:$P$24))</f>
        <v>2.7775450366978007E-2</v>
      </c>
      <c r="G9">
        <f t="shared" ref="G9:G28" si="0">1/SQRT(2*PI())*EXP(-(B9^2)/2)/0.4*$B$6</f>
        <v>5.3398243149844329E-2</v>
      </c>
      <c r="H9" s="4">
        <f t="shared" ref="H9:U18" si="1">1/(1+EXP(-H$2*($B9-H$3)))</f>
        <v>6.6773463833187066E-2</v>
      </c>
      <c r="I9" s="4">
        <f t="shared" si="1"/>
        <v>2.93825755174264E-3</v>
      </c>
      <c r="J9" s="4">
        <f t="shared" si="1"/>
        <v>7.2927226849890008E-4</v>
      </c>
      <c r="K9" s="4">
        <f t="shared" si="1"/>
        <v>8.8484030213600434E-3</v>
      </c>
      <c r="L9" s="4">
        <f t="shared" si="1"/>
        <v>4.428923152719391E-5</v>
      </c>
      <c r="M9" s="4">
        <f t="shared" si="1"/>
        <v>2.0353334710618561E-4</v>
      </c>
      <c r="N9" s="4">
        <f t="shared" si="1"/>
        <v>5.9384021985341097E-6</v>
      </c>
      <c r="O9" s="4">
        <f t="shared" si="1"/>
        <v>9.7325594337292157E-4</v>
      </c>
      <c r="P9" s="4">
        <f t="shared" si="1"/>
        <v>3.0412111247239675E-2</v>
      </c>
      <c r="Q9" s="4">
        <f t="shared" si="1"/>
        <v>2.1172920972885231E-5</v>
      </c>
      <c r="R9" s="4">
        <f t="shared" si="1"/>
        <v>7.1447866451700391E-3</v>
      </c>
      <c r="S9" s="4">
        <f t="shared" si="1"/>
        <v>1.5366015072011802E-4</v>
      </c>
      <c r="T9" s="4">
        <f t="shared" si="1"/>
        <v>4.3108097705103049E-4</v>
      </c>
      <c r="U9" s="4">
        <f t="shared" si="1"/>
        <v>1.7203343388347092E-5</v>
      </c>
    </row>
    <row r="10" spans="1:21" x14ac:dyDescent="0.2">
      <c r="A10">
        <v>2</v>
      </c>
      <c r="B10" s="33">
        <f t="shared" ref="B10:B28" si="2">IF(A10&lt;&gt;"",-4+(A10-1)*$B$2,"")</f>
        <v>-3.5789473684210527</v>
      </c>
      <c r="C10" s="33"/>
      <c r="D10" s="34">
        <f t="shared" ref="D10:D28" si="3">1/SQRT(2*PI())*EXP(-(B10^2)/2)</f>
        <v>6.5993404076773721E-4</v>
      </c>
      <c r="E10" s="35">
        <f t="shared" ref="E10:E28" si="4">IF(B10&lt;&gt;"",_xlfn.NORM.S.DIST(B10,0)*$B$2,"")</f>
        <v>2.778669645337841E-4</v>
      </c>
      <c r="F10" s="8">
        <f>EXP(SUMPRODUCT(LN($H10:$U10),AlturaTRI!$C$24:$P$24)+SUMPRODUCT(LN(1-$H10:$U10),1-AlturaTRI!$C$24:$P$24))</f>
        <v>4.2084070421632681E-2</v>
      </c>
      <c r="G10">
        <f t="shared" si="0"/>
        <v>0.26331359878062066</v>
      </c>
      <c r="H10" s="4">
        <f t="shared" si="1"/>
        <v>8.0177017881544979E-2</v>
      </c>
      <c r="I10" s="4">
        <f t="shared" si="1"/>
        <v>4.6698108627937071E-3</v>
      </c>
      <c r="J10" s="4">
        <f t="shared" si="1"/>
        <v>1.292913475721386E-3</v>
      </c>
      <c r="K10" s="4">
        <f t="shared" si="1"/>
        <v>1.2797248669292759E-2</v>
      </c>
      <c r="L10" s="4">
        <f t="shared" si="1"/>
        <v>1.0022801388741711E-4</v>
      </c>
      <c r="M10" s="4">
        <f t="shared" si="1"/>
        <v>4.0438094695666735E-4</v>
      </c>
      <c r="N10" s="4">
        <f t="shared" si="1"/>
        <v>2.1985242402856153E-5</v>
      </c>
      <c r="O10" s="4">
        <f t="shared" si="1"/>
        <v>1.4980185145350017E-3</v>
      </c>
      <c r="P10" s="4">
        <f t="shared" si="1"/>
        <v>4.731734439018058E-2</v>
      </c>
      <c r="Q10" s="4">
        <f t="shared" si="1"/>
        <v>6.4879790838036306E-5</v>
      </c>
      <c r="R10" s="4">
        <f t="shared" si="1"/>
        <v>1.1368709703141355E-2</v>
      </c>
      <c r="S10" s="4">
        <f t="shared" si="1"/>
        <v>3.6539460408043835E-4</v>
      </c>
      <c r="T10" s="4">
        <f t="shared" si="1"/>
        <v>8.4163834132557525E-4</v>
      </c>
      <c r="U10" s="4">
        <f t="shared" si="1"/>
        <v>4.7259947651321939E-5</v>
      </c>
    </row>
    <row r="11" spans="1:21" x14ac:dyDescent="0.2">
      <c r="A11">
        <v>3</v>
      </c>
      <c r="B11" s="33">
        <f t="shared" si="2"/>
        <v>-3.1578947368421053</v>
      </c>
      <c r="C11" s="33"/>
      <c r="D11" s="34">
        <f t="shared" si="3"/>
        <v>2.7255416017164494E-3</v>
      </c>
      <c r="E11" s="35">
        <f t="shared" si="4"/>
        <v>1.1475964638806102E-3</v>
      </c>
      <c r="F11" s="8">
        <f>EXP(SUMPRODUCT(LN($H11:$U11),AlturaTRI!$C$24:$P$24)+SUMPRODUCT(LN(1-$H11:$U11),1-AlturaTRI!$C$24:$P$24))</f>
        <v>6.2520454465172376E-2</v>
      </c>
      <c r="G11">
        <f t="shared" si="0"/>
        <v>1.0874907542871228</v>
      </c>
      <c r="H11" s="4">
        <f t="shared" si="1"/>
        <v>9.59943363302556E-2</v>
      </c>
      <c r="I11" s="4">
        <f t="shared" si="1"/>
        <v>7.4142030668238662E-3</v>
      </c>
      <c r="J11" s="4">
        <f t="shared" si="1"/>
        <v>2.2911838379637388E-3</v>
      </c>
      <c r="K11" s="4">
        <f t="shared" si="1"/>
        <v>1.847552662542843E-2</v>
      </c>
      <c r="L11" s="4">
        <f t="shared" si="1"/>
        <v>2.2680332642896001E-4</v>
      </c>
      <c r="M11" s="4">
        <f t="shared" si="1"/>
        <v>8.0326660180704416E-4</v>
      </c>
      <c r="N11" s="4">
        <f t="shared" si="1"/>
        <v>8.1390567541569993E-5</v>
      </c>
      <c r="O11" s="4">
        <f t="shared" si="1"/>
        <v>2.305071041279787E-3</v>
      </c>
      <c r="P11" s="4">
        <f t="shared" si="1"/>
        <v>7.2913053409493167E-2</v>
      </c>
      <c r="Q11" s="4">
        <f t="shared" si="1"/>
        <v>1.9879200919209927E-4</v>
      </c>
      <c r="R11" s="4">
        <f t="shared" si="1"/>
        <v>1.8044388244725786E-2</v>
      </c>
      <c r="S11" s="4">
        <f t="shared" si="1"/>
        <v>8.6863294082164199E-4</v>
      </c>
      <c r="T11" s="4">
        <f t="shared" si="1"/>
        <v>1.642564041653798E-3</v>
      </c>
      <c r="U11" s="4">
        <f t="shared" si="1"/>
        <v>1.2982275118088638E-4</v>
      </c>
    </row>
    <row r="12" spans="1:21" x14ac:dyDescent="0.2">
      <c r="A12">
        <v>4</v>
      </c>
      <c r="B12" s="33">
        <f t="shared" si="2"/>
        <v>-2.736842105263158</v>
      </c>
      <c r="C12" s="33"/>
      <c r="D12" s="34">
        <f t="shared" si="3"/>
        <v>9.4278152708311656E-3</v>
      </c>
      <c r="E12" s="35">
        <f t="shared" si="4"/>
        <v>3.9696064298236486E-3</v>
      </c>
      <c r="F12" s="8">
        <f>EXP(SUMPRODUCT(LN($H12:$U12),AlturaTRI!$C$24:$P$24)+SUMPRODUCT(LN(1-$H12:$U12),1-AlturaTRI!$C$24:$P$24))</f>
        <v>9.0159527784282892E-2</v>
      </c>
      <c r="G12">
        <f t="shared" si="0"/>
        <v>3.7616971003851405</v>
      </c>
      <c r="H12" s="4">
        <f t="shared" si="1"/>
        <v>0.11454351319811057</v>
      </c>
      <c r="I12" s="4">
        <f t="shared" si="1"/>
        <v>1.1752398124137144E-2</v>
      </c>
      <c r="J12" s="4">
        <f t="shared" si="1"/>
        <v>4.0570967581778335E-3</v>
      </c>
      <c r="K12" s="4">
        <f t="shared" si="1"/>
        <v>2.6605416403235174E-2</v>
      </c>
      <c r="L12" s="4">
        <f t="shared" si="1"/>
        <v>5.131452255885897E-4</v>
      </c>
      <c r="M12" s="4">
        <f t="shared" si="1"/>
        <v>1.5949894706147195E-3</v>
      </c>
      <c r="N12" s="4">
        <f t="shared" si="1"/>
        <v>3.0126396523986446E-4</v>
      </c>
      <c r="O12" s="4">
        <f t="shared" si="1"/>
        <v>3.5453766197190771E-3</v>
      </c>
      <c r="P12" s="4">
        <f t="shared" si="1"/>
        <v>0.11074493726032289</v>
      </c>
      <c r="Q12" s="4">
        <f t="shared" si="1"/>
        <v>6.0893141066142127E-4</v>
      </c>
      <c r="R12" s="4">
        <f t="shared" si="1"/>
        <v>2.8526899199063985E-2</v>
      </c>
      <c r="S12" s="4">
        <f t="shared" si="1"/>
        <v>2.0635236577172763E-3</v>
      </c>
      <c r="T12" s="4">
        <f t="shared" si="1"/>
        <v>3.2032286960017135E-3</v>
      </c>
      <c r="U12" s="4">
        <f t="shared" si="1"/>
        <v>3.5657077166931862E-4</v>
      </c>
    </row>
    <row r="13" spans="1:21" x14ac:dyDescent="0.2">
      <c r="A13">
        <v>5</v>
      </c>
      <c r="B13" s="33">
        <f t="shared" si="2"/>
        <v>-2.3157894736842106</v>
      </c>
      <c r="C13" s="33"/>
      <c r="D13" s="34">
        <f t="shared" si="3"/>
        <v>2.7313369362745261E-2</v>
      </c>
      <c r="E13" s="35">
        <f t="shared" si="4"/>
        <v>1.1500366047471688E-2</v>
      </c>
      <c r="F13" s="8">
        <f>EXP(SUMPRODUCT(LN($H13:$U13),AlturaTRI!$C$24:$P$24)+SUMPRODUCT(LN(1-$H13:$U13),1-AlturaTRI!$C$24:$P$24))</f>
        <v>0.12424377531440872</v>
      </c>
      <c r="G13">
        <f t="shared" si="0"/>
        <v>10.898030920426502</v>
      </c>
      <c r="H13" s="4">
        <f t="shared" si="1"/>
        <v>0.1361372136774095</v>
      </c>
      <c r="I13" s="4">
        <f t="shared" si="1"/>
        <v>1.8581437119817992E-2</v>
      </c>
      <c r="J13" s="4">
        <f t="shared" si="1"/>
        <v>7.174286851908236E-3</v>
      </c>
      <c r="K13" s="4">
        <f t="shared" si="1"/>
        <v>3.8173612821936133E-2</v>
      </c>
      <c r="L13" s="4">
        <f t="shared" si="1"/>
        <v>1.160577525017278E-3</v>
      </c>
      <c r="M13" s="4">
        <f t="shared" si="1"/>
        <v>3.1645859159246783E-3</v>
      </c>
      <c r="N13" s="4">
        <f t="shared" si="1"/>
        <v>1.1144546298807708E-3</v>
      </c>
      <c r="O13" s="4">
        <f t="shared" si="1"/>
        <v>5.4494167983353686E-3</v>
      </c>
      <c r="P13" s="4">
        <f t="shared" si="1"/>
        <v>0.16471873268625528</v>
      </c>
      <c r="Q13" s="4">
        <f t="shared" si="1"/>
        <v>1.8636760353175279E-3</v>
      </c>
      <c r="R13" s="4">
        <f t="shared" si="1"/>
        <v>4.48210485751072E-2</v>
      </c>
      <c r="S13" s="4">
        <f t="shared" si="1"/>
        <v>4.8940537003004138E-3</v>
      </c>
      <c r="T13" s="4">
        <f t="shared" si="1"/>
        <v>6.2374777239040833E-3</v>
      </c>
      <c r="U13" s="4">
        <f t="shared" si="1"/>
        <v>9.7896843337316069E-4</v>
      </c>
    </row>
    <row r="14" spans="1:21" x14ac:dyDescent="0.2">
      <c r="A14">
        <v>6</v>
      </c>
      <c r="B14" s="33">
        <f t="shared" si="2"/>
        <v>-1.8947368421052633</v>
      </c>
      <c r="C14" s="33"/>
      <c r="D14" s="34">
        <f t="shared" si="3"/>
        <v>6.6274346742928827E-2</v>
      </c>
      <c r="E14" s="35">
        <f t="shared" si="4"/>
        <v>2.7904988102285821E-2</v>
      </c>
      <c r="F14" s="8">
        <f>EXP(SUMPRODUCT(LN($H14:$U14),AlturaTRI!$C$24:$P$24)+SUMPRODUCT(LN(1-$H14:$U14),1-AlturaTRI!$C$24:$P$24))</f>
        <v>0.15950246724085859</v>
      </c>
      <c r="G14">
        <f t="shared" si="0"/>
        <v>26.443455966316986</v>
      </c>
      <c r="H14" s="4">
        <f t="shared" si="1"/>
        <v>0.16106128036033177</v>
      </c>
      <c r="I14" s="4">
        <f t="shared" si="1"/>
        <v>2.9261173430082495E-2</v>
      </c>
      <c r="J14" s="4">
        <f t="shared" si="1"/>
        <v>1.2656073162844006E-2</v>
      </c>
      <c r="K14" s="4">
        <f t="shared" si="1"/>
        <v>5.4490158604631841E-2</v>
      </c>
      <c r="L14" s="4">
        <f t="shared" si="1"/>
        <v>2.622727826227242E-3</v>
      </c>
      <c r="M14" s="4">
        <f t="shared" si="1"/>
        <v>6.2690912947921144E-3</v>
      </c>
      <c r="N14" s="4">
        <f t="shared" si="1"/>
        <v>4.1136285413718434E-3</v>
      </c>
      <c r="O14" s="4">
        <f t="shared" si="1"/>
        <v>8.3674327612628611E-3</v>
      </c>
      <c r="P14" s="4">
        <f t="shared" si="1"/>
        <v>0.23795865310344</v>
      </c>
      <c r="Q14" s="4">
        <f t="shared" si="1"/>
        <v>5.6891890905382391E-3</v>
      </c>
      <c r="R14" s="4">
        <f t="shared" si="1"/>
        <v>6.975391697277987E-2</v>
      </c>
      <c r="S14" s="4">
        <f t="shared" si="1"/>
        <v>1.1562229756470824E-2</v>
      </c>
      <c r="T14" s="4">
        <f t="shared" si="1"/>
        <v>1.2110989216664633E-2</v>
      </c>
      <c r="U14" s="4">
        <f t="shared" si="1"/>
        <v>2.684849249593068E-3</v>
      </c>
    </row>
    <row r="15" spans="1:21" x14ac:dyDescent="0.2">
      <c r="A15">
        <v>7</v>
      </c>
      <c r="B15" s="33">
        <f t="shared" si="2"/>
        <v>-1.4736842105263159</v>
      </c>
      <c r="C15" s="33"/>
      <c r="D15" s="34">
        <f t="shared" si="3"/>
        <v>0.1346857341644539</v>
      </c>
      <c r="E15" s="35">
        <f t="shared" si="4"/>
        <v>5.6709782806085851E-2</v>
      </c>
      <c r="F15" s="8">
        <f>EXP(SUMPRODUCT(LN($H15:$U15),AlturaTRI!$C$24:$P$24)+SUMPRODUCT(LN(1-$H15:$U15),1-AlturaTRI!$C$24:$P$24))</f>
        <v>0.18242079449110332</v>
      </c>
      <c r="G15">
        <f t="shared" si="0"/>
        <v>53.739590893045104</v>
      </c>
      <c r="H15" s="4">
        <f t="shared" si="1"/>
        <v>0.1895472277157669</v>
      </c>
      <c r="I15" s="4">
        <f t="shared" si="1"/>
        <v>4.5792712827772968E-2</v>
      </c>
      <c r="J15" s="4">
        <f t="shared" si="1"/>
        <v>2.2232630693013809E-2</v>
      </c>
      <c r="K15" s="4">
        <f t="shared" si="1"/>
        <v>7.7220957544243546E-2</v>
      </c>
      <c r="L15" s="4">
        <f t="shared" si="1"/>
        <v>5.9160534935821267E-3</v>
      </c>
      <c r="M15" s="4">
        <f t="shared" si="1"/>
        <v>1.2381334287098622E-2</v>
      </c>
      <c r="N15" s="4">
        <f t="shared" si="1"/>
        <v>1.5062346810483712E-2</v>
      </c>
      <c r="O15" s="4">
        <f t="shared" si="1"/>
        <v>1.2827814172941416E-2</v>
      </c>
      <c r="P15" s="4">
        <f t="shared" si="1"/>
        <v>0.33086428630421694</v>
      </c>
      <c r="Q15" s="4">
        <f t="shared" si="1"/>
        <v>1.7231655884719609E-2</v>
      </c>
      <c r="R15" s="4">
        <f t="shared" si="1"/>
        <v>0.10700262094077286</v>
      </c>
      <c r="S15" s="4">
        <f t="shared" si="1"/>
        <v>2.7068693508902619E-2</v>
      </c>
      <c r="T15" s="4">
        <f t="shared" si="1"/>
        <v>2.3385134034901337E-2</v>
      </c>
      <c r="U15" s="4">
        <f t="shared" si="1"/>
        <v>7.3414326025811579E-3</v>
      </c>
    </row>
    <row r="16" spans="1:21" x14ac:dyDescent="0.2">
      <c r="A16">
        <v>8</v>
      </c>
      <c r="B16" s="33">
        <f t="shared" si="2"/>
        <v>-1.0526315789473686</v>
      </c>
      <c r="C16" s="33"/>
      <c r="D16" s="34">
        <f t="shared" si="3"/>
        <v>0.22924702301144595</v>
      </c>
      <c r="E16" s="35">
        <f t="shared" si="4"/>
        <v>9.6525062320608812E-2</v>
      </c>
      <c r="F16" s="8">
        <f>EXP(SUMPRODUCT(LN($H16:$U16),AlturaTRI!$C$24:$P$24)+SUMPRODUCT(LN(1-$H16:$U16),1-AlturaTRI!$C$24:$P$24))</f>
        <v>0.17002991287191999</v>
      </c>
      <c r="G16">
        <f t="shared" si="0"/>
        <v>91.469533180411531</v>
      </c>
      <c r="H16" s="4">
        <f t="shared" si="1"/>
        <v>0.22173968515996881</v>
      </c>
      <c r="I16" s="4">
        <f t="shared" si="1"/>
        <v>7.0981065613605163E-2</v>
      </c>
      <c r="J16" s="4">
        <f t="shared" si="1"/>
        <v>3.8770997709839078E-2</v>
      </c>
      <c r="K16" s="4">
        <f t="shared" si="1"/>
        <v>0.10834741954922941</v>
      </c>
      <c r="L16" s="4">
        <f t="shared" si="1"/>
        <v>1.3289663512635556E-2</v>
      </c>
      <c r="M16" s="4">
        <f t="shared" si="1"/>
        <v>2.4307128442673465E-2</v>
      </c>
      <c r="N16" s="4">
        <f t="shared" si="1"/>
        <v>5.3583937577072402E-2</v>
      </c>
      <c r="O16" s="4">
        <f t="shared" si="1"/>
        <v>1.9618825874868934E-2</v>
      </c>
      <c r="P16" s="4">
        <f t="shared" si="1"/>
        <v>0.43913992472593899</v>
      </c>
      <c r="Q16" s="4">
        <f t="shared" si="1"/>
        <v>5.0991033786815319E-2</v>
      </c>
      <c r="R16" s="4">
        <f t="shared" si="1"/>
        <v>0.16070591903927403</v>
      </c>
      <c r="S16" s="4">
        <f t="shared" si="1"/>
        <v>6.2065529861391265E-2</v>
      </c>
      <c r="T16" s="4">
        <f t="shared" si="1"/>
        <v>4.467973540419596E-2</v>
      </c>
      <c r="U16" s="4">
        <f t="shared" si="1"/>
        <v>1.9913102808107767E-2</v>
      </c>
    </row>
    <row r="17" spans="1:21" x14ac:dyDescent="0.2">
      <c r="A17">
        <v>9</v>
      </c>
      <c r="B17" s="33">
        <f t="shared" si="2"/>
        <v>-0.63157894736842124</v>
      </c>
      <c r="C17" s="33"/>
      <c r="D17" s="34">
        <f t="shared" si="3"/>
        <v>0.32680732020986308</v>
      </c>
      <c r="E17" s="35">
        <f t="shared" si="4"/>
        <v>0.13760308219362655</v>
      </c>
      <c r="F17" s="8">
        <f>EXP(SUMPRODUCT(LN($H17:$U17),AlturaTRI!$C$24:$P$24)+SUMPRODUCT(LN(1-$H17:$U17),1-AlturaTRI!$C$24:$P$24))</f>
        <v>0.10624106941051396</v>
      </c>
      <c r="G17">
        <f t="shared" si="0"/>
        <v>130.3960794206036</v>
      </c>
      <c r="H17" s="4">
        <f t="shared" si="1"/>
        <v>0.25766141712639362</v>
      </c>
      <c r="I17" s="4">
        <f t="shared" si="1"/>
        <v>0.10844964453524528</v>
      </c>
      <c r="J17" s="4">
        <f t="shared" si="1"/>
        <v>6.6771753757201416E-2</v>
      </c>
      <c r="K17" s="4">
        <f t="shared" si="1"/>
        <v>0.14998121479382123</v>
      </c>
      <c r="L17" s="4">
        <f t="shared" si="1"/>
        <v>2.9580076108530577E-2</v>
      </c>
      <c r="M17" s="4">
        <f t="shared" si="1"/>
        <v>4.7171286801503634E-2</v>
      </c>
      <c r="N17" s="4">
        <f t="shared" si="1"/>
        <v>0.17329027386972023</v>
      </c>
      <c r="O17" s="4">
        <f t="shared" si="1"/>
        <v>2.9896104176296782E-2</v>
      </c>
      <c r="P17" s="4">
        <f t="shared" si="1"/>
        <v>0.55353696027450427</v>
      </c>
      <c r="Q17" s="4">
        <f t="shared" si="1"/>
        <v>0.14137557571320478</v>
      </c>
      <c r="R17" s="4">
        <f t="shared" si="1"/>
        <v>0.23429072711307269</v>
      </c>
      <c r="S17" s="4">
        <f t="shared" si="1"/>
        <v>0.13598529782698446</v>
      </c>
      <c r="T17" s="4">
        <f t="shared" si="1"/>
        <v>8.3703337792156274E-2</v>
      </c>
      <c r="U17" s="4">
        <f t="shared" si="1"/>
        <v>5.2866318228779116E-2</v>
      </c>
    </row>
    <row r="18" spans="1:21" x14ac:dyDescent="0.2">
      <c r="A18">
        <v>10</v>
      </c>
      <c r="B18" s="33">
        <f t="shared" si="2"/>
        <v>-0.21052631578947389</v>
      </c>
      <c r="C18" s="33"/>
      <c r="D18" s="34">
        <f t="shared" si="3"/>
        <v>0.39019869391245804</v>
      </c>
      <c r="E18" s="35">
        <f t="shared" si="4"/>
        <v>0.16429418691050865</v>
      </c>
      <c r="F18" s="8">
        <f>EXP(SUMPRODUCT(LN($H18:$U18),AlturaTRI!$C$24:$P$24)+SUMPRODUCT(LN(1-$H18:$U18),1-AlturaTRI!$C$24:$P$24))</f>
        <v>3.0147634716807856E-2</v>
      </c>
      <c r="G18">
        <f t="shared" si="0"/>
        <v>155.68922950854116</v>
      </c>
      <c r="H18" s="4">
        <f t="shared" si="1"/>
        <v>0.29718034013721656</v>
      </c>
      <c r="I18" s="4">
        <f t="shared" si="1"/>
        <v>0.16224258012131529</v>
      </c>
      <c r="J18" s="4">
        <f t="shared" si="1"/>
        <v>0.11262548092241975</v>
      </c>
      <c r="K18" s="4">
        <f t="shared" si="1"/>
        <v>0.20395389611101664</v>
      </c>
      <c r="L18" s="4">
        <f t="shared" si="1"/>
        <v>6.453320497757728E-2</v>
      </c>
      <c r="M18" s="4">
        <f t="shared" si="1"/>
        <v>8.9567979098230041E-2</v>
      </c>
      <c r="N18" s="4">
        <f t="shared" si="1"/>
        <v>0.43695282076350755</v>
      </c>
      <c r="O18" s="4">
        <f t="shared" si="1"/>
        <v>4.5308302877321641E-2</v>
      </c>
      <c r="P18" s="4">
        <f t="shared" si="1"/>
        <v>0.66253177685102438</v>
      </c>
      <c r="Q18" s="4">
        <f t="shared" si="1"/>
        <v>0.33535692535429656</v>
      </c>
      <c r="R18" s="4">
        <f t="shared" si="1"/>
        <v>0.32838588917807277</v>
      </c>
      <c r="S18" s="4">
        <f t="shared" si="1"/>
        <v>0.27237684685422092</v>
      </c>
      <c r="T18" s="4">
        <f t="shared" si="1"/>
        <v>0.15140854789182831</v>
      </c>
      <c r="U18" s="4">
        <f t="shared" si="1"/>
        <v>0.13295451699764094</v>
      </c>
    </row>
    <row r="19" spans="1:21" x14ac:dyDescent="0.2">
      <c r="A19">
        <v>11</v>
      </c>
      <c r="B19" s="33">
        <f t="shared" si="2"/>
        <v>0.21052631578947345</v>
      </c>
      <c r="C19" s="33"/>
      <c r="D19" s="34">
        <f t="shared" si="3"/>
        <v>0.39019869391245809</v>
      </c>
      <c r="E19" s="35">
        <f t="shared" si="4"/>
        <v>0.16429418691050865</v>
      </c>
      <c r="F19" s="8">
        <f>EXP(SUMPRODUCT(LN($H19:$U19),AlturaTRI!$C$24:$P$24)+SUMPRODUCT(LN(1-$H19:$U19),1-AlturaTRI!$C$24:$P$24))</f>
        <v>2.4055133735394404E-3</v>
      </c>
      <c r="G19">
        <f t="shared" si="0"/>
        <v>155.68922950854119</v>
      </c>
      <c r="H19" s="4">
        <f t="shared" ref="H19:U28" si="5">1/(1+EXP(-H$2*($B19-H$3)))</f>
        <v>0.33998450377564277</v>
      </c>
      <c r="I19" s="4">
        <f t="shared" si="5"/>
        <v>0.23566480358402755</v>
      </c>
      <c r="J19" s="4">
        <f t="shared" si="5"/>
        <v>0.18376738857556435</v>
      </c>
      <c r="K19" s="4">
        <f t="shared" si="5"/>
        <v>0.27115353846136481</v>
      </c>
      <c r="L19" s="4">
        <f t="shared" si="5"/>
        <v>0.13504100264711127</v>
      </c>
      <c r="M19" s="4">
        <f t="shared" si="5"/>
        <v>0.16353017266036277</v>
      </c>
      <c r="N19" s="4">
        <f t="shared" si="5"/>
        <v>0.74181225504698267</v>
      </c>
      <c r="O19" s="4">
        <f t="shared" si="5"/>
        <v>6.8108059263652418E-2</v>
      </c>
      <c r="P19" s="4">
        <f t="shared" si="5"/>
        <v>0.75661729206336648</v>
      </c>
      <c r="Q19" s="4">
        <f t="shared" si="5"/>
        <v>0.60725829922815544</v>
      </c>
      <c r="R19" s="4">
        <f t="shared" si="5"/>
        <v>0.43862377700569494</v>
      </c>
      <c r="S19" s="4">
        <f t="shared" si="5"/>
        <v>0.4709950068656657</v>
      </c>
      <c r="T19" s="4">
        <f t="shared" si="5"/>
        <v>0.25843266345665722</v>
      </c>
      <c r="U19" s="4">
        <f t="shared" si="5"/>
        <v>0.29640109482799559</v>
      </c>
    </row>
    <row r="20" spans="1:21" x14ac:dyDescent="0.2">
      <c r="A20">
        <v>12</v>
      </c>
      <c r="B20" s="33">
        <f t="shared" si="2"/>
        <v>0.63157894736842124</v>
      </c>
      <c r="C20" s="33"/>
      <c r="D20" s="34">
        <f t="shared" si="3"/>
        <v>0.32680732020986308</v>
      </c>
      <c r="E20" s="35">
        <f t="shared" si="4"/>
        <v>0.13760308219362655</v>
      </c>
      <c r="F20" s="8">
        <f>EXP(SUMPRODUCT(LN($H20:$U20),AlturaTRI!$C$24:$P$24)+SUMPRODUCT(LN(1-$H20:$U20),1-AlturaTRI!$C$24:$P$24))</f>
        <v>4.478947898894121E-5</v>
      </c>
      <c r="G20">
        <f t="shared" si="0"/>
        <v>130.3960794206036</v>
      </c>
      <c r="H20" s="4">
        <f t="shared" si="5"/>
        <v>0.38557162758939251</v>
      </c>
      <c r="I20" s="4">
        <f t="shared" si="5"/>
        <v>0.32925512108970051</v>
      </c>
      <c r="J20" s="4">
        <f t="shared" si="5"/>
        <v>0.28539452504196383</v>
      </c>
      <c r="K20" s="4">
        <f t="shared" si="5"/>
        <v>0.35073896070443561</v>
      </c>
      <c r="L20" s="4">
        <f t="shared" si="5"/>
        <v>0.26108409833872304</v>
      </c>
      <c r="M20" s="4">
        <f t="shared" si="5"/>
        <v>0.27979785913435673</v>
      </c>
      <c r="N20" s="4">
        <f t="shared" si="5"/>
        <v>0.91406861730494127</v>
      </c>
      <c r="O20" s="4">
        <f t="shared" si="5"/>
        <v>0.10116519653672471</v>
      </c>
      <c r="P20" s="4">
        <f t="shared" si="5"/>
        <v>0.83115675846681192</v>
      </c>
      <c r="Q20" s="4">
        <f t="shared" si="5"/>
        <v>0.82572955506928003</v>
      </c>
      <c r="R20" s="4">
        <f t="shared" si="5"/>
        <v>0.55527219123064209</v>
      </c>
      <c r="S20" s="4">
        <f t="shared" si="5"/>
        <v>0.67924317916104415</v>
      </c>
      <c r="T20" s="4">
        <f t="shared" si="5"/>
        <v>0.40500212139528957</v>
      </c>
      <c r="U20" s="4">
        <f t="shared" si="5"/>
        <v>0.53645882707631776</v>
      </c>
    </row>
    <row r="21" spans="1:21" x14ac:dyDescent="0.2">
      <c r="A21">
        <v>13</v>
      </c>
      <c r="B21" s="33">
        <f t="shared" si="2"/>
        <v>1.0526315789473681</v>
      </c>
      <c r="C21" s="33"/>
      <c r="D21" s="34">
        <f t="shared" si="3"/>
        <v>0.22924702301144609</v>
      </c>
      <c r="E21" s="35">
        <f t="shared" si="4"/>
        <v>9.6525062320608868E-2</v>
      </c>
      <c r="F21" s="8">
        <f>EXP(SUMPRODUCT(LN($H21:$U21),AlturaTRI!$C$24:$P$24)+SUMPRODUCT(LN(1-$H21:$U21),1-AlturaTRI!$C$24:$P$24))</f>
        <v>2.240426895468432E-7</v>
      </c>
      <c r="G21">
        <f t="shared" si="0"/>
        <v>91.469533180411588</v>
      </c>
      <c r="H21" s="4">
        <f t="shared" si="5"/>
        <v>0.43325880913258064</v>
      </c>
      <c r="I21" s="4">
        <f t="shared" si="5"/>
        <v>0.43868122501680706</v>
      </c>
      <c r="J21" s="4">
        <f t="shared" si="5"/>
        <v>0.41467126411776267</v>
      </c>
      <c r="K21" s="4">
        <f t="shared" si="5"/>
        <v>0.43959464102385309</v>
      </c>
      <c r="L21" s="4">
        <f t="shared" si="5"/>
        <v>0.444336820773861</v>
      </c>
      <c r="M21" s="4">
        <f t="shared" si="5"/>
        <v>0.43567443012927576</v>
      </c>
      <c r="N21" s="4">
        <f t="shared" si="5"/>
        <v>0.97523637194818935</v>
      </c>
      <c r="O21" s="4">
        <f t="shared" si="5"/>
        <v>0.14772363746943742</v>
      </c>
      <c r="P21" s="4">
        <f t="shared" si="5"/>
        <v>0.88629807180906117</v>
      </c>
      <c r="Q21" s="4">
        <f t="shared" si="5"/>
        <v>0.93556633296427949</v>
      </c>
      <c r="R21" s="4">
        <f t="shared" si="5"/>
        <v>0.66613180388190496</v>
      </c>
      <c r="S21" s="4">
        <f t="shared" si="5"/>
        <v>0.83434535663194453</v>
      </c>
      <c r="T21" s="4">
        <f t="shared" si="5"/>
        <v>0.570722546308986</v>
      </c>
      <c r="U21" s="4">
        <f t="shared" si="5"/>
        <v>0.76072967246058554</v>
      </c>
    </row>
    <row r="22" spans="1:21" x14ac:dyDescent="0.2">
      <c r="A22">
        <v>14</v>
      </c>
      <c r="B22" s="33">
        <f t="shared" si="2"/>
        <v>1.473684210526315</v>
      </c>
      <c r="C22" s="33"/>
      <c r="D22" s="34">
        <f t="shared" si="3"/>
        <v>0.13468573416445406</v>
      </c>
      <c r="E22" s="35">
        <f t="shared" si="4"/>
        <v>5.670978280608592E-2</v>
      </c>
      <c r="F22" s="8">
        <f>EXP(SUMPRODUCT(LN($H22:$U22),AlturaTRI!$C$24:$P$24)+SUMPRODUCT(LN(1-$H22:$U22),1-AlturaTRI!$C$24:$P$24))</f>
        <v>3.855638287240781E-10</v>
      </c>
      <c r="G22">
        <f t="shared" si="0"/>
        <v>53.739590893045175</v>
      </c>
      <c r="H22" s="4">
        <f t="shared" si="5"/>
        <v>0.48221510868118139</v>
      </c>
      <c r="I22" s="4">
        <f t="shared" si="5"/>
        <v>0.55441464467936652</v>
      </c>
      <c r="J22" s="4">
        <f t="shared" si="5"/>
        <v>0.55687353568635822</v>
      </c>
      <c r="K22" s="4">
        <f t="shared" si="5"/>
        <v>0.53249859819693768</v>
      </c>
      <c r="L22" s="4">
        <f t="shared" si="5"/>
        <v>0.64409506374513237</v>
      </c>
      <c r="M22" s="4">
        <f t="shared" si="5"/>
        <v>0.60539415339083158</v>
      </c>
      <c r="N22" s="4">
        <f t="shared" si="5"/>
        <v>0.9931881154767469</v>
      </c>
      <c r="O22" s="4">
        <f t="shared" si="5"/>
        <v>0.21068675712668747</v>
      </c>
      <c r="P22" s="4">
        <f t="shared" si="5"/>
        <v>0.92505496797942199</v>
      </c>
      <c r="Q22" s="4">
        <f t="shared" si="5"/>
        <v>0.97801947212546603</v>
      </c>
      <c r="R22" s="4">
        <f t="shared" si="5"/>
        <v>0.76123940126734313</v>
      </c>
      <c r="S22" s="4">
        <f t="shared" si="5"/>
        <v>0.92295484050544307</v>
      </c>
      <c r="T22" s="4">
        <f t="shared" si="5"/>
        <v>0.7219720928004546</v>
      </c>
      <c r="U22" s="4">
        <f t="shared" si="5"/>
        <v>0.89727192818018719</v>
      </c>
    </row>
    <row r="23" spans="1:21" x14ac:dyDescent="0.2">
      <c r="A23">
        <v>15</v>
      </c>
      <c r="B23" s="33">
        <f t="shared" si="2"/>
        <v>1.8947368421052628</v>
      </c>
      <c r="C23" s="33"/>
      <c r="D23" s="34">
        <f t="shared" si="3"/>
        <v>6.6274346742928897E-2</v>
      </c>
      <c r="E23" s="35">
        <f t="shared" si="4"/>
        <v>2.7904988102285849E-2</v>
      </c>
      <c r="F23" s="8">
        <f>EXP(SUMPRODUCT(LN($H23:$U23),AlturaTRI!$C$24:$P$24)+SUMPRODUCT(LN(1-$H23:$U23),1-AlturaTRI!$C$24:$P$24))</f>
        <v>2.9572238838907405E-13</v>
      </c>
      <c r="G23">
        <f t="shared" si="0"/>
        <v>26.443455966317011</v>
      </c>
      <c r="H23" s="4">
        <f t="shared" si="5"/>
        <v>0.5315152413396278</v>
      </c>
      <c r="I23" s="4">
        <f t="shared" si="5"/>
        <v>0.66453368940691526</v>
      </c>
      <c r="J23" s="4">
        <f t="shared" si="5"/>
        <v>0.69032806821085513</v>
      </c>
      <c r="K23" s="4">
        <f t="shared" si="5"/>
        <v>0.62320240202543398</v>
      </c>
      <c r="L23" s="4">
        <f t="shared" si="5"/>
        <v>0.80375723270636057</v>
      </c>
      <c r="M23" s="4">
        <f t="shared" si="5"/>
        <v>0.75300815728222836</v>
      </c>
      <c r="N23" s="4">
        <f t="shared" si="5"/>
        <v>0.99815088747210212</v>
      </c>
      <c r="O23" s="4">
        <f t="shared" si="5"/>
        <v>0.29131335638905165</v>
      </c>
      <c r="P23" s="4">
        <f t="shared" si="5"/>
        <v>0.95132654135032624</v>
      </c>
      <c r="Q23" s="4">
        <f t="shared" si="5"/>
        <v>0.9927193616040525</v>
      </c>
      <c r="R23" s="4">
        <f t="shared" si="5"/>
        <v>0.83592726749637047</v>
      </c>
      <c r="S23" s="4">
        <f t="shared" si="5"/>
        <v>0.96609287765868368</v>
      </c>
      <c r="T23" s="4">
        <f t="shared" si="5"/>
        <v>0.8353089352077866</v>
      </c>
      <c r="U23" s="4">
        <f t="shared" si="5"/>
        <v>0.95999267243454911</v>
      </c>
    </row>
    <row r="24" spans="1:21" x14ac:dyDescent="0.2">
      <c r="A24">
        <v>16</v>
      </c>
      <c r="B24" s="33">
        <f t="shared" si="2"/>
        <v>2.3157894736842106</v>
      </c>
      <c r="C24" s="33"/>
      <c r="D24" s="34">
        <f t="shared" si="3"/>
        <v>2.7313369362745261E-2</v>
      </c>
      <c r="E24" s="35">
        <f t="shared" si="4"/>
        <v>1.1500366047471688E-2</v>
      </c>
      <c r="F24" s="8">
        <f>EXP(SUMPRODUCT(LN($H24:$U24),AlturaTRI!$C$24:$P$24)+SUMPRODUCT(LN(1-$H24:$U24),1-AlturaTRI!$C$24:$P$24))</f>
        <v>1.2771752648539317E-16</v>
      </c>
      <c r="G24">
        <f t="shared" si="0"/>
        <v>10.898030920426502</v>
      </c>
      <c r="H24" s="4">
        <f t="shared" si="5"/>
        <v>0.58020772959781175</v>
      </c>
      <c r="I24" s="4">
        <f t="shared" si="5"/>
        <v>0.75925584677371039</v>
      </c>
      <c r="J24" s="4">
        <f t="shared" si="5"/>
        <v>0.79815842850152974</v>
      </c>
      <c r="K24" s="4">
        <f t="shared" si="5"/>
        <v>0.70602344879247259</v>
      </c>
      <c r="L24" s="4">
        <f t="shared" si="5"/>
        <v>0.90262229263601612</v>
      </c>
      <c r="M24" s="4">
        <f t="shared" si="5"/>
        <v>0.8583252502105998</v>
      </c>
      <c r="N24" s="4">
        <f t="shared" si="5"/>
        <v>0.99949987188733591</v>
      </c>
      <c r="O24" s="4">
        <f t="shared" si="5"/>
        <v>0.38764146405463967</v>
      </c>
      <c r="P24" s="4">
        <f t="shared" si="5"/>
        <v>0.96870036019060901</v>
      </c>
      <c r="Q24" s="4">
        <f t="shared" si="5"/>
        <v>0.99761242418228058</v>
      </c>
      <c r="R24" s="4">
        <f t="shared" si="5"/>
        <v>0.89060901683286786</v>
      </c>
      <c r="S24" s="4">
        <f t="shared" si="5"/>
        <v>0.9854582250971764</v>
      </c>
      <c r="T24" s="4">
        <f t="shared" si="5"/>
        <v>0.90831192461772081</v>
      </c>
      <c r="U24" s="4">
        <f t="shared" si="5"/>
        <v>0.98505694044401315</v>
      </c>
    </row>
    <row r="25" spans="1:21" x14ac:dyDescent="0.2">
      <c r="A25">
        <v>17</v>
      </c>
      <c r="B25" s="33">
        <f t="shared" si="2"/>
        <v>2.7368421052631575</v>
      </c>
      <c r="C25" s="33"/>
      <c r="D25" s="34">
        <f t="shared" si="3"/>
        <v>9.4278152708311778E-3</v>
      </c>
      <c r="E25" s="35">
        <f t="shared" si="4"/>
        <v>3.9696064298236538E-3</v>
      </c>
      <c r="F25" s="8">
        <f>EXP(SUMPRODUCT(LN($H25:$U25),AlturaTRI!$C$24:$P$24)+SUMPRODUCT(LN(1-$H25:$U25),1-AlturaTRI!$C$24:$P$24))</f>
        <v>3.7320438003821714E-20</v>
      </c>
      <c r="G25">
        <f t="shared" si="0"/>
        <v>3.7616971003851454</v>
      </c>
      <c r="H25" s="4">
        <f t="shared" si="5"/>
        <v>0.62738720254107228</v>
      </c>
      <c r="I25" s="4">
        <f t="shared" si="5"/>
        <v>0.83391669894017861</v>
      </c>
      <c r="J25" s="4">
        <f t="shared" si="5"/>
        <v>0.8752278027554784</v>
      </c>
      <c r="K25" s="4">
        <f t="shared" si="5"/>
        <v>0.77714986574299194</v>
      </c>
      <c r="L25" s="4">
        <f t="shared" si="5"/>
        <v>0.95449972491958535</v>
      </c>
      <c r="M25" s="4">
        <f t="shared" si="5"/>
        <v>0.923308858173298</v>
      </c>
      <c r="N25" s="4">
        <f t="shared" si="5"/>
        <v>0.99986486395245966</v>
      </c>
      <c r="O25" s="4">
        <f t="shared" si="5"/>
        <v>0.4936352785065849</v>
      </c>
      <c r="P25" s="4">
        <f t="shared" si="5"/>
        <v>0.98000301256262723</v>
      </c>
      <c r="Q25" s="4">
        <f t="shared" si="5"/>
        <v>0.99921961551529981</v>
      </c>
      <c r="R25" s="4">
        <f t="shared" si="5"/>
        <v>0.92862267915828201</v>
      </c>
      <c r="S25" s="4">
        <f t="shared" si="5"/>
        <v>0.99383404691378674</v>
      </c>
      <c r="T25" s="4">
        <f t="shared" si="5"/>
        <v>0.95085847250865285</v>
      </c>
      <c r="U25" s="4">
        <f t="shared" si="5"/>
        <v>0.99450847143397392</v>
      </c>
    </row>
    <row r="26" spans="1:21" x14ac:dyDescent="0.2">
      <c r="A26">
        <v>18</v>
      </c>
      <c r="B26" s="33">
        <f t="shared" si="2"/>
        <v>3.1578947368421044</v>
      </c>
      <c r="C26" s="33"/>
      <c r="D26" s="34">
        <f t="shared" si="3"/>
        <v>2.7255416017164568E-3</v>
      </c>
      <c r="E26" s="35">
        <f t="shared" si="4"/>
        <v>1.1475964638806133E-3</v>
      </c>
      <c r="F26" s="8">
        <f>EXP(SUMPRODUCT(LN($H26:$U26),AlturaTRI!$C$24:$P$24)+SUMPRODUCT(LN(1-$H26:$U26),1-AlturaTRI!$C$24:$P$24))</f>
        <v>8.3861429398212877E-24</v>
      </c>
      <c r="G26">
        <f t="shared" si="0"/>
        <v>1.0874907542871257</v>
      </c>
      <c r="H26" s="4">
        <f t="shared" si="5"/>
        <v>0.67225943362575469</v>
      </c>
      <c r="I26" s="4">
        <f t="shared" si="5"/>
        <v>0.88881405185607187</v>
      </c>
      <c r="J26" s="4">
        <f t="shared" si="5"/>
        <v>0.92561231468595617</v>
      </c>
      <c r="K26" s="4">
        <f t="shared" si="5"/>
        <v>0.83508715445753057</v>
      </c>
      <c r="L26" s="4">
        <f t="shared" si="5"/>
        <v>0.97937137199304003</v>
      </c>
      <c r="M26" s="4">
        <f t="shared" si="5"/>
        <v>0.95987894864325074</v>
      </c>
      <c r="N26" s="4">
        <f t="shared" si="5"/>
        <v>0.99996349558171305</v>
      </c>
      <c r="O26" s="4">
        <f t="shared" si="5"/>
        <v>0.60020433605650958</v>
      </c>
      <c r="P26" s="4">
        <f t="shared" si="5"/>
        <v>0.98727775371401283</v>
      </c>
      <c r="Q26" s="4">
        <f t="shared" si="5"/>
        <v>0.99974520590514671</v>
      </c>
      <c r="R26" s="4">
        <f t="shared" si="5"/>
        <v>0.9541071906162244</v>
      </c>
      <c r="S26" s="4">
        <f t="shared" si="5"/>
        <v>0.99739827073305787</v>
      </c>
      <c r="T26" s="4">
        <f t="shared" si="5"/>
        <v>0.97422220731403641</v>
      </c>
      <c r="U26" s="4">
        <f t="shared" si="5"/>
        <v>0.99799405379518114</v>
      </c>
    </row>
    <row r="27" spans="1:21" x14ac:dyDescent="0.2">
      <c r="A27">
        <v>19</v>
      </c>
      <c r="B27" s="33">
        <f t="shared" si="2"/>
        <v>3.5789473684210522</v>
      </c>
      <c r="C27" s="33"/>
      <c r="D27" s="34">
        <f t="shared" si="3"/>
        <v>6.599340407677384E-4</v>
      </c>
      <c r="E27" s="35">
        <f t="shared" si="4"/>
        <v>2.7786696453378459E-4</v>
      </c>
      <c r="F27" s="8">
        <f>EXP(SUMPRODUCT(LN($H27:$U27),AlturaTRI!$C$24:$P$24)+SUMPRODUCT(LN(1-$H27:$U27),1-AlturaTRI!$C$24:$P$24))</f>
        <v>1.5766030067596616E-27</v>
      </c>
      <c r="G27">
        <f t="shared" si="0"/>
        <v>0.26331359878062116</v>
      </c>
      <c r="H27" s="4">
        <f t="shared" si="5"/>
        <v>0.71418961307880546</v>
      </c>
      <c r="I27" s="4">
        <f t="shared" si="5"/>
        <v>0.92715075700126492</v>
      </c>
      <c r="J27" s="4">
        <f t="shared" si="5"/>
        <v>0.95665848841480716</v>
      </c>
      <c r="K27" s="4">
        <f t="shared" si="5"/>
        <v>0.88028209486359965</v>
      </c>
      <c r="L27" s="4">
        <f t="shared" si="5"/>
        <v>0.99077886463127585</v>
      </c>
      <c r="M27" s="4">
        <f t="shared" si="5"/>
        <v>0.97939970484596428</v>
      </c>
      <c r="N27" s="4">
        <f t="shared" si="5"/>
        <v>0.99999013973959439</v>
      </c>
      <c r="O27" s="4">
        <f t="shared" si="5"/>
        <v>0.69806351697204339</v>
      </c>
      <c r="P27" s="4">
        <f t="shared" si="5"/>
        <v>0.99192780220446075</v>
      </c>
      <c r="Q27" s="4">
        <f t="shared" si="5"/>
        <v>0.99991683965858746</v>
      </c>
      <c r="R27" s="4">
        <f t="shared" si="5"/>
        <v>0.97077904617710242</v>
      </c>
      <c r="S27" s="4">
        <f t="shared" si="5"/>
        <v>0.99890446919511389</v>
      </c>
      <c r="T27" s="4">
        <f t="shared" si="5"/>
        <v>0.98663408342472858</v>
      </c>
      <c r="U27" s="4">
        <f t="shared" si="5"/>
        <v>0.99926889413977071</v>
      </c>
    </row>
    <row r="28" spans="1:21" x14ac:dyDescent="0.2">
      <c r="A28">
        <v>20</v>
      </c>
      <c r="B28" s="33">
        <f t="shared" si="2"/>
        <v>4</v>
      </c>
      <c r="C28" s="33"/>
      <c r="D28" s="34">
        <f t="shared" si="3"/>
        <v>1.3383022576488537E-4</v>
      </c>
      <c r="E28" s="35">
        <f t="shared" si="4"/>
        <v>5.6349568743109627E-5</v>
      </c>
      <c r="F28" s="8">
        <f>EXP(SUMPRODUCT(LN($H28:$U28),AlturaTRI!$C$24:$P$24)+SUMPRODUCT(LN(1-$H28:$U28),1-AlturaTRI!$C$24:$P$24))</f>
        <v>2.621721731250757E-31</v>
      </c>
      <c r="G28">
        <f t="shared" si="0"/>
        <v>5.3398243149844329E-2</v>
      </c>
      <c r="H28" s="4">
        <f t="shared" si="5"/>
        <v>0.75272851794829121</v>
      </c>
      <c r="I28" s="4">
        <f t="shared" si="5"/>
        <v>0.95296849015274454</v>
      </c>
      <c r="J28" s="4">
        <f t="shared" si="5"/>
        <v>0.97509596673725629</v>
      </c>
      <c r="K28" s="4">
        <f t="shared" si="5"/>
        <v>0.91436137766520076</v>
      </c>
      <c r="L28" s="4">
        <f t="shared" si="5"/>
        <v>0.99590447038678698</v>
      </c>
      <c r="M28" s="4">
        <f t="shared" si="5"/>
        <v>0.98952634005393891</v>
      </c>
      <c r="N28" s="4">
        <f t="shared" si="5"/>
        <v>0.9999973366828171</v>
      </c>
      <c r="O28" s="4">
        <f t="shared" si="5"/>
        <v>0.78072053862776403</v>
      </c>
      <c r="P28" s="4">
        <f t="shared" si="5"/>
        <v>0.99488703537555068</v>
      </c>
      <c r="Q28" s="4">
        <f t="shared" si="5"/>
        <v>0.99997286105582195</v>
      </c>
      <c r="R28" s="4">
        <f t="shared" si="5"/>
        <v>0.98151174118352169</v>
      </c>
      <c r="S28" s="4">
        <f t="shared" si="5"/>
        <v>0.99953909908429461</v>
      </c>
      <c r="T28" s="4">
        <f t="shared" si="5"/>
        <v>0.99311195820485887</v>
      </c>
      <c r="U28" s="4">
        <f t="shared" si="5"/>
        <v>0.99973375048923951</v>
      </c>
    </row>
    <row r="29" spans="1:21" x14ac:dyDescent="0.2">
      <c r="B29" s="40"/>
      <c r="C29" s="40"/>
      <c r="D29" s="41"/>
      <c r="E29" s="42">
        <f>SUM(E9:E28)</f>
        <v>0.99997777561513734</v>
      </c>
      <c r="F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">
      <c r="B30" s="40"/>
      <c r="C30" s="40"/>
      <c r="D30" s="41"/>
      <c r="E30" s="42"/>
      <c r="F30" s="43" t="s">
        <v>41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">
      <c r="A31" t="str">
        <f>IF(A28&lt;$B$1,A28+1,"")</f>
        <v/>
      </c>
      <c r="F31" s="39">
        <f>SUMPRODUCT(F9:F28,$E$9:$E$28)</f>
        <v>5.3053436339612181E-2</v>
      </c>
      <c r="G31" s="64">
        <f>SUMPRODUCT(F9:F28,$E$9:$E$28)</f>
        <v>5.3053436339612181E-2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">
      <c r="A32" t="str">
        <f t="shared" ref="A32:A33" si="6">IF(A31&lt;$B$1,A31+1,"")</f>
        <v/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">
      <c r="A33" t="str">
        <f t="shared" si="6"/>
        <v/>
      </c>
      <c r="E33" s="6" t="s">
        <v>3</v>
      </c>
      <c r="F33" s="6" t="s">
        <v>42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">
      <c r="E34">
        <v>1</v>
      </c>
      <c r="F34" s="8">
        <f t="shared" ref="F34:F53" si="7">F9/$F$31</f>
        <v>0.52353725382043825</v>
      </c>
      <c r="G34" s="3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">
      <c r="E35">
        <v>2</v>
      </c>
      <c r="F35" s="8">
        <f t="shared" si="7"/>
        <v>0.79323929466583376</v>
      </c>
      <c r="G35" s="3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">
      <c r="E36">
        <v>3</v>
      </c>
      <c r="F36" s="8">
        <f t="shared" si="7"/>
        <v>1.1784430713395972</v>
      </c>
      <c r="G36" s="3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">
      <c r="E37">
        <v>4</v>
      </c>
      <c r="F37" s="8">
        <f t="shared" si="7"/>
        <v>1.6994097650365687</v>
      </c>
      <c r="G37" s="3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">
      <c r="E38">
        <v>5</v>
      </c>
      <c r="F38" s="8">
        <f t="shared" si="7"/>
        <v>2.3418610345818918</v>
      </c>
      <c r="G38" s="3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">
      <c r="E39">
        <v>6</v>
      </c>
      <c r="F39" s="8">
        <f t="shared" si="7"/>
        <v>3.0064493131006969</v>
      </c>
      <c r="G39" s="3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">
      <c r="E40">
        <v>7</v>
      </c>
      <c r="F40" s="8">
        <f t="shared" si="7"/>
        <v>3.4384350397845842</v>
      </c>
      <c r="G40" s="3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">
      <c r="E41">
        <v>8</v>
      </c>
      <c r="F41" s="8">
        <f t="shared" si="7"/>
        <v>3.2048802981112026</v>
      </c>
      <c r="G41" s="3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">
      <c r="E42">
        <v>9</v>
      </c>
      <c r="F42" s="8">
        <f t="shared" si="7"/>
        <v>2.0025294635097821</v>
      </c>
      <c r="G42" s="3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">
      <c r="E43">
        <v>10</v>
      </c>
      <c r="F43" s="8">
        <f t="shared" si="7"/>
        <v>0.5682503678710481</v>
      </c>
      <c r="G43" s="3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">
      <c r="E44">
        <v>11</v>
      </c>
      <c r="F44" s="8">
        <f t="shared" si="7"/>
        <v>4.5341330166456556E-2</v>
      </c>
      <c r="G44" s="3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">
      <c r="E45">
        <v>12</v>
      </c>
      <c r="F45" s="8">
        <f t="shared" si="7"/>
        <v>8.4423332547639877E-4</v>
      </c>
      <c r="G45" s="3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">
      <c r="E46">
        <v>13</v>
      </c>
      <c r="F46" s="8">
        <f t="shared" si="7"/>
        <v>4.2229628277548995E-6</v>
      </c>
      <c r="G46" s="3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">
      <c r="E47">
        <v>14</v>
      </c>
      <c r="F47" s="8">
        <f t="shared" si="7"/>
        <v>7.2674619275546921E-9</v>
      </c>
      <c r="G47" s="3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">
      <c r="E48">
        <v>15</v>
      </c>
      <c r="F48" s="8">
        <f t="shared" si="7"/>
        <v>5.5740477675387424E-12</v>
      </c>
      <c r="G48" s="3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5:21" x14ac:dyDescent="0.2">
      <c r="E49">
        <v>16</v>
      </c>
      <c r="F49" s="8">
        <f t="shared" si="7"/>
        <v>2.4073374939906255E-15</v>
      </c>
      <c r="G49" s="3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5:21" x14ac:dyDescent="0.2">
      <c r="E50">
        <v>17</v>
      </c>
      <c r="F50" s="8">
        <f t="shared" si="7"/>
        <v>7.0344996627403242E-19</v>
      </c>
      <c r="G50" s="3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5:21" x14ac:dyDescent="0.2">
      <c r="E51">
        <v>18</v>
      </c>
      <c r="F51" s="8">
        <f t="shared" si="7"/>
        <v>1.5806974097095008E-22</v>
      </c>
      <c r="G51" s="3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5:21" x14ac:dyDescent="0.2">
      <c r="E52">
        <v>19</v>
      </c>
      <c r="F52" s="8">
        <f t="shared" si="7"/>
        <v>2.971726462103824E-26</v>
      </c>
      <c r="G52" s="3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5:21" x14ac:dyDescent="0.2">
      <c r="E53">
        <v>20</v>
      </c>
      <c r="F53" s="8">
        <f t="shared" si="7"/>
        <v>4.9416624296836674E-30</v>
      </c>
      <c r="G53" s="3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5:21" x14ac:dyDescent="0.2">
      <c r="F54" s="8">
        <f>SUMPRODUCT(F34:F53,E9:E28)</f>
        <v>1.0000000000000002</v>
      </c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5:21" x14ac:dyDescent="0.2">
      <c r="F55" s="43" t="s">
        <v>43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5:21" x14ac:dyDescent="0.2">
      <c r="F56" s="65">
        <f>SUMPRODUCT($B$9:$B$28,F34:F53,E9:E28)</f>
        <v>-1.0500063253068719</v>
      </c>
      <c r="G56" s="6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5:21" x14ac:dyDescent="0.2">
      <c r="F57" s="62">
        <f>F56/F54</f>
        <v>-1.0500063253068717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5:21" x14ac:dyDescent="0.2">
      <c r="F58" s="63">
        <f>F57*B4+B3</f>
        <v>159.59994939754503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5:21" x14ac:dyDescent="0.2">
      <c r="F59" s="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5:21" x14ac:dyDescent="0.2">
      <c r="F60" s="8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5:21" x14ac:dyDescent="0.2">
      <c r="F61" s="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5:21" x14ac:dyDescent="0.2">
      <c r="F62" s="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5:21" x14ac:dyDescent="0.2">
      <c r="F63" s="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5:21" x14ac:dyDescent="0.2">
      <c r="F64" s="8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6:21" x14ac:dyDescent="0.2">
      <c r="F65" s="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6:21" x14ac:dyDescent="0.2">
      <c r="F66" s="8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6:21" x14ac:dyDescent="0.2">
      <c r="F67" s="8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6:21" x14ac:dyDescent="0.2">
      <c r="F68" s="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6:21" x14ac:dyDescent="0.2">
      <c r="F69" s="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6:21" x14ac:dyDescent="0.2">
      <c r="F70" s="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6:21" x14ac:dyDescent="0.2">
      <c r="F71" s="8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6:21" x14ac:dyDescent="0.2">
      <c r="F72" s="8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6:21" x14ac:dyDescent="0.2">
      <c r="F73" s="8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6:21" x14ac:dyDescent="0.2">
      <c r="F74" s="8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6:21" x14ac:dyDescent="0.2">
      <c r="F75" s="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6:21" x14ac:dyDescent="0.2">
      <c r="F76" s="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6:21" x14ac:dyDescent="0.2">
      <c r="F77" s="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6:21" x14ac:dyDescent="0.2">
      <c r="F78" s="8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6:21" x14ac:dyDescent="0.2">
      <c r="F79" s="8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6:21" x14ac:dyDescent="0.2">
      <c r="F80" s="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6:21" x14ac:dyDescent="0.2">
      <c r="F81" s="8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6:21" x14ac:dyDescent="0.2">
      <c r="F82" s="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6:21" x14ac:dyDescent="0.2">
      <c r="F83" s="8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6:21" x14ac:dyDescent="0.2">
      <c r="F84" s="8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6:21" x14ac:dyDescent="0.2">
      <c r="F85" s="8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6:21" x14ac:dyDescent="0.2">
      <c r="F86" s="8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6:21" x14ac:dyDescent="0.2">
      <c r="F87" s="8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6:21" x14ac:dyDescent="0.2">
      <c r="F88" s="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6:21" x14ac:dyDescent="0.2">
      <c r="F89" s="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6:21" x14ac:dyDescent="0.2">
      <c r="F90" s="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6:21" x14ac:dyDescent="0.2">
      <c r="F91" s="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6:21" x14ac:dyDescent="0.2">
      <c r="F92" s="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6:21" x14ac:dyDescent="0.2">
      <c r="F93" s="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6:21" x14ac:dyDescent="0.2">
      <c r="F94" s="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6:21" x14ac:dyDescent="0.2">
      <c r="F95" s="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6:21" x14ac:dyDescent="0.2">
      <c r="F96" s="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6:21" x14ac:dyDescent="0.2">
      <c r="F97" s="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6:21" x14ac:dyDescent="0.2">
      <c r="F98" s="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6:21" x14ac:dyDescent="0.2">
      <c r="F99" s="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6:21" x14ac:dyDescent="0.2">
      <c r="F100" s="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6:21" x14ac:dyDescent="0.2">
      <c r="F101" s="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6:21" x14ac:dyDescent="0.2">
      <c r="F102" s="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6:21" x14ac:dyDescent="0.2">
      <c r="F103" s="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6:21" x14ac:dyDescent="0.2">
      <c r="F104" s="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6:21" x14ac:dyDescent="0.2">
      <c r="F105" s="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6:21" x14ac:dyDescent="0.2">
      <c r="F106" s="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6:21" x14ac:dyDescent="0.2">
      <c r="F107" s="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6:21" x14ac:dyDescent="0.2">
      <c r="F108" s="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6:21" x14ac:dyDescent="0.2">
      <c r="F109" s="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6:21" x14ac:dyDescent="0.2">
      <c r="F110" s="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6:21" x14ac:dyDescent="0.2">
      <c r="F111" s="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6:21" x14ac:dyDescent="0.2">
      <c r="F112" s="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6:21" x14ac:dyDescent="0.2">
      <c r="F113" s="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6:21" x14ac:dyDescent="0.2">
      <c r="F114" s="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6:21" x14ac:dyDescent="0.2">
      <c r="F115" s="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6:21" x14ac:dyDescent="0.2">
      <c r="F116" s="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6:21" x14ac:dyDescent="0.2">
      <c r="F117" s="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6:21" x14ac:dyDescent="0.2">
      <c r="F118" s="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6:21" x14ac:dyDescent="0.2">
      <c r="F119" s="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6:21" x14ac:dyDescent="0.2">
      <c r="F120" s="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6:21" x14ac:dyDescent="0.2">
      <c r="F121" s="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6:21" x14ac:dyDescent="0.2">
      <c r="F122" s="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6:21" x14ac:dyDescent="0.2">
      <c r="F123" s="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6:21" x14ac:dyDescent="0.2">
      <c r="F124" s="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6:21" x14ac:dyDescent="0.2">
      <c r="F125" s="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6:21" x14ac:dyDescent="0.2">
      <c r="F126" s="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6:21" x14ac:dyDescent="0.2">
      <c r="F127" s="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6:21" x14ac:dyDescent="0.2">
      <c r="F128" s="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6:21" x14ac:dyDescent="0.2">
      <c r="F129" s="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6:21" x14ac:dyDescent="0.2">
      <c r="F130" s="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6:21" x14ac:dyDescent="0.2">
      <c r="F131" s="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6:21" x14ac:dyDescent="0.2">
      <c r="F132" s="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6:21" x14ac:dyDescent="0.2">
      <c r="F133" s="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6:21" x14ac:dyDescent="0.2">
      <c r="F134" s="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6:21" x14ac:dyDescent="0.2">
      <c r="F135" s="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6:21" x14ac:dyDescent="0.2">
      <c r="F136" s="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6:21" x14ac:dyDescent="0.2">
      <c r="F137" s="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6:21" x14ac:dyDescent="0.2">
      <c r="F138" s="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6:21" x14ac:dyDescent="0.2">
      <c r="F139" s="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6:21" x14ac:dyDescent="0.2">
      <c r="F140" s="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6:21" x14ac:dyDescent="0.2">
      <c r="F141" s="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6:21" x14ac:dyDescent="0.2">
      <c r="F142" s="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6:21" x14ac:dyDescent="0.2">
      <c r="F143" s="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6:21" x14ac:dyDescent="0.2">
      <c r="F144" s="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6:21" x14ac:dyDescent="0.2">
      <c r="F145" s="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6:21" x14ac:dyDescent="0.2">
      <c r="F146" s="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6:21" x14ac:dyDescent="0.2">
      <c r="F147" s="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6:21" x14ac:dyDescent="0.2">
      <c r="F148" s="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6:21" x14ac:dyDescent="0.2">
      <c r="F149" s="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6:21" x14ac:dyDescent="0.2">
      <c r="F150" s="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6:21" x14ac:dyDescent="0.2">
      <c r="F151" s="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6:21" x14ac:dyDescent="0.2">
      <c r="F152" s="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6:21" x14ac:dyDescent="0.2">
      <c r="F153" s="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6:21" x14ac:dyDescent="0.2">
      <c r="F154" s="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6:21" x14ac:dyDescent="0.2">
      <c r="F155" s="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6:21" x14ac:dyDescent="0.2">
      <c r="F156" s="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6:21" x14ac:dyDescent="0.2">
      <c r="F157" s="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6:21" x14ac:dyDescent="0.2">
      <c r="F158" s="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6:21" x14ac:dyDescent="0.2">
      <c r="F159" s="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6:21" x14ac:dyDescent="0.2">
      <c r="F160" s="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6:21" x14ac:dyDescent="0.2">
      <c r="F161" s="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6:21" x14ac:dyDescent="0.2">
      <c r="F162" s="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6:21" x14ac:dyDescent="0.2">
      <c r="F163" s="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6:21" x14ac:dyDescent="0.2">
      <c r="F164" s="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6:21" x14ac:dyDescent="0.2">
      <c r="F165" s="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6:21" x14ac:dyDescent="0.2">
      <c r="F166" s="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6:21" x14ac:dyDescent="0.2">
      <c r="F167" s="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6:21" x14ac:dyDescent="0.2">
      <c r="F168" s="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6:21" x14ac:dyDescent="0.2">
      <c r="F169" s="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6:21" x14ac:dyDescent="0.2">
      <c r="F170" s="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6:21" x14ac:dyDescent="0.2">
      <c r="F171" s="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6:21" x14ac:dyDescent="0.2">
      <c r="F172" s="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6:21" x14ac:dyDescent="0.2">
      <c r="F173" s="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6:21" x14ac:dyDescent="0.2">
      <c r="F174" s="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6:21" x14ac:dyDescent="0.2">
      <c r="F175" s="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6:21" x14ac:dyDescent="0.2">
      <c r="F176" s="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6:21" x14ac:dyDescent="0.2">
      <c r="F177" s="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6:21" x14ac:dyDescent="0.2">
      <c r="F178" s="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6:21" x14ac:dyDescent="0.2">
      <c r="F179" s="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6:21" x14ac:dyDescent="0.2">
      <c r="F180" s="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6:21" x14ac:dyDescent="0.2">
      <c r="F181" s="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6:21" x14ac:dyDescent="0.2">
      <c r="F182" s="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6:21" x14ac:dyDescent="0.2">
      <c r="F183" s="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6:21" x14ac:dyDescent="0.2">
      <c r="F184" s="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6:21" x14ac:dyDescent="0.2">
      <c r="F185" s="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6:21" x14ac:dyDescent="0.2">
      <c r="F186" s="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6:21" x14ac:dyDescent="0.2">
      <c r="F187" s="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6:21" x14ac:dyDescent="0.2">
      <c r="F188" s="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6:21" x14ac:dyDescent="0.2">
      <c r="F189" s="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6:21" x14ac:dyDescent="0.2">
      <c r="F190" s="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6:21" x14ac:dyDescent="0.2">
      <c r="F191" s="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6:21" x14ac:dyDescent="0.2">
      <c r="F192" s="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6:21" x14ac:dyDescent="0.2">
      <c r="F193" s="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6:21" x14ac:dyDescent="0.2">
      <c r="F194" s="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6:21" x14ac:dyDescent="0.2">
      <c r="F195" s="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6:21" x14ac:dyDescent="0.2">
      <c r="F196" s="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6:21" x14ac:dyDescent="0.2">
      <c r="F197" s="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6:21" x14ac:dyDescent="0.2">
      <c r="F198" s="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6:21" x14ac:dyDescent="0.2">
      <c r="F199" s="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6:21" x14ac:dyDescent="0.2">
      <c r="F200" s="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6:21" x14ac:dyDescent="0.2">
      <c r="F201" s="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6:21" x14ac:dyDescent="0.2">
      <c r="F202" s="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6:21" x14ac:dyDescent="0.2">
      <c r="F203" s="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6:21" x14ac:dyDescent="0.2">
      <c r="F204" s="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6:21" x14ac:dyDescent="0.2">
      <c r="F205" s="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6:21" x14ac:dyDescent="0.2">
      <c r="F206" s="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6:21" x14ac:dyDescent="0.2">
      <c r="F207" s="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6:21" x14ac:dyDescent="0.2">
      <c r="F208" s="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6:21" x14ac:dyDescent="0.2">
      <c r="F209" s="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6:21" x14ac:dyDescent="0.2">
      <c r="F210" s="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6:21" x14ac:dyDescent="0.2">
      <c r="F211" s="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6:21" x14ac:dyDescent="0.2">
      <c r="F212" s="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6:21" x14ac:dyDescent="0.2">
      <c r="F213" s="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6:21" x14ac:dyDescent="0.2">
      <c r="F214" s="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6:21" x14ac:dyDescent="0.2">
      <c r="F215" s="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6:21" x14ac:dyDescent="0.2">
      <c r="F216" s="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6:21" x14ac:dyDescent="0.2">
      <c r="F217" s="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6:21" x14ac:dyDescent="0.2">
      <c r="F218" s="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6:21" x14ac:dyDescent="0.2">
      <c r="F219" s="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6:21" x14ac:dyDescent="0.2">
      <c r="F220" s="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6:21" x14ac:dyDescent="0.2">
      <c r="F221" s="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6:21" x14ac:dyDescent="0.2">
      <c r="F222" s="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6:21" x14ac:dyDescent="0.2">
      <c r="F223" s="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6:21" x14ac:dyDescent="0.2">
      <c r="F224" s="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6:21" x14ac:dyDescent="0.2">
      <c r="F225" s="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6:21" x14ac:dyDescent="0.2">
      <c r="F226" s="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6:21" x14ac:dyDescent="0.2">
      <c r="F227" s="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6:21" x14ac:dyDescent="0.2">
      <c r="F228" s="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6:21" x14ac:dyDescent="0.2">
      <c r="F229" s="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6:21" x14ac:dyDescent="0.2">
      <c r="F230" s="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6:21" x14ac:dyDescent="0.2">
      <c r="F231" s="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6:21" x14ac:dyDescent="0.2">
      <c r="F232" s="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6:21" x14ac:dyDescent="0.2">
      <c r="F233" s="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6:21" x14ac:dyDescent="0.2">
      <c r="F234" s="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6:21" x14ac:dyDescent="0.2">
      <c r="F235" s="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6:21" x14ac:dyDescent="0.2">
      <c r="F236" s="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6:21" x14ac:dyDescent="0.2">
      <c r="F237" s="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6:21" x14ac:dyDescent="0.2">
      <c r="F238" s="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6:21" x14ac:dyDescent="0.2">
      <c r="F239" s="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6:21" x14ac:dyDescent="0.2">
      <c r="F240" s="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6:21" x14ac:dyDescent="0.2">
      <c r="F241" s="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6:21" x14ac:dyDescent="0.2">
      <c r="F242" s="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6:21" x14ac:dyDescent="0.2">
      <c r="F243" s="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6:21" x14ac:dyDescent="0.2">
      <c r="F244" s="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6:21" x14ac:dyDescent="0.2">
      <c r="F245" s="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6:21" x14ac:dyDescent="0.2">
      <c r="F246" s="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6:21" x14ac:dyDescent="0.2">
      <c r="F247" s="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6:21" x14ac:dyDescent="0.2">
      <c r="F248" s="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6:21" x14ac:dyDescent="0.2">
      <c r="F249" s="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6:21" x14ac:dyDescent="0.2">
      <c r="F250" s="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6:21" x14ac:dyDescent="0.2">
      <c r="F251" s="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6:21" x14ac:dyDescent="0.2">
      <c r="F252" s="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6:21" x14ac:dyDescent="0.2">
      <c r="F253" s="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6:21" x14ac:dyDescent="0.2">
      <c r="F254" s="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6:21" x14ac:dyDescent="0.2">
      <c r="F255" s="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6:21" x14ac:dyDescent="0.2">
      <c r="F256" s="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6:21" x14ac:dyDescent="0.2">
      <c r="F257" s="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6:21" x14ac:dyDescent="0.2">
      <c r="F258" s="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6:21" x14ac:dyDescent="0.2">
      <c r="F259" s="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6:21" x14ac:dyDescent="0.2">
      <c r="F260" s="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6:21" x14ac:dyDescent="0.2">
      <c r="F261" s="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6:21" x14ac:dyDescent="0.2">
      <c r="F262" s="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6:21" x14ac:dyDescent="0.2">
      <c r="F263" s="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6:21" x14ac:dyDescent="0.2">
      <c r="F264" s="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6:21" x14ac:dyDescent="0.2">
      <c r="F265" s="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6:21" x14ac:dyDescent="0.2">
      <c r="F266" s="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6:21" x14ac:dyDescent="0.2">
      <c r="F267" s="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6:21" x14ac:dyDescent="0.2">
      <c r="F268" s="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6:21" x14ac:dyDescent="0.2">
      <c r="F269" s="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6:21" x14ac:dyDescent="0.2">
      <c r="F270" s="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6:21" x14ac:dyDescent="0.2">
      <c r="F271" s="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6:21" x14ac:dyDescent="0.2">
      <c r="F272" s="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6:21" x14ac:dyDescent="0.2">
      <c r="F273" s="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6:21" x14ac:dyDescent="0.2">
      <c r="F274" s="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6:21" x14ac:dyDescent="0.2">
      <c r="F275" s="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6:21" x14ac:dyDescent="0.2">
      <c r="F276" s="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6:21" x14ac:dyDescent="0.2">
      <c r="F277" s="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6:21" x14ac:dyDescent="0.2">
      <c r="F278" s="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6:21" x14ac:dyDescent="0.2">
      <c r="F279" s="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6:21" x14ac:dyDescent="0.2">
      <c r="F280" s="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6:21" x14ac:dyDescent="0.2">
      <c r="F281" s="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6:21" x14ac:dyDescent="0.2">
      <c r="F282" s="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6:21" x14ac:dyDescent="0.2">
      <c r="F283" s="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6:21" x14ac:dyDescent="0.2">
      <c r="F284" s="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6:21" x14ac:dyDescent="0.2">
      <c r="F285" s="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6:21" x14ac:dyDescent="0.2">
      <c r="F286" s="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6:21" x14ac:dyDescent="0.2">
      <c r="F287" s="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6:21" x14ac:dyDescent="0.2">
      <c r="F288" s="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6:21" x14ac:dyDescent="0.2">
      <c r="F289" s="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6:21" x14ac:dyDescent="0.2">
      <c r="F290" s="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6:21" x14ac:dyDescent="0.2">
      <c r="F291" s="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6:21" x14ac:dyDescent="0.2">
      <c r="F292" s="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6:21" x14ac:dyDescent="0.2">
      <c r="F293" s="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6:21" x14ac:dyDescent="0.2">
      <c r="F294" s="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6:21" x14ac:dyDescent="0.2">
      <c r="F295" s="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6:21" x14ac:dyDescent="0.2">
      <c r="F296" s="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6:21" x14ac:dyDescent="0.2">
      <c r="F297" s="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6:21" x14ac:dyDescent="0.2">
      <c r="F298" s="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6:21" x14ac:dyDescent="0.2">
      <c r="F299" s="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6:21" x14ac:dyDescent="0.2">
      <c r="F300" s="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6:21" x14ac:dyDescent="0.2">
      <c r="F301" s="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6:21" x14ac:dyDescent="0.2">
      <c r="F302" s="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6:21" x14ac:dyDescent="0.2">
      <c r="F303" s="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6:21" x14ac:dyDescent="0.2">
      <c r="F304" s="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6:21" x14ac:dyDescent="0.2">
      <c r="F305" s="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6:21" x14ac:dyDescent="0.2">
      <c r="F306" s="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6:21" x14ac:dyDescent="0.2">
      <c r="F307" s="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6:21" x14ac:dyDescent="0.2">
      <c r="F308" s="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6:21" x14ac:dyDescent="0.2">
      <c r="F309" s="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6:21" x14ac:dyDescent="0.2">
      <c r="F310" s="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6:21" x14ac:dyDescent="0.2">
      <c r="F311" s="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6:21" x14ac:dyDescent="0.2">
      <c r="F312" s="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6:21" x14ac:dyDescent="0.2">
      <c r="F313" s="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6:21" x14ac:dyDescent="0.2">
      <c r="F314" s="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6:21" x14ac:dyDescent="0.2">
      <c r="F315" s="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6:21" x14ac:dyDescent="0.2">
      <c r="F316" s="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6:21" x14ac:dyDescent="0.2">
      <c r="F317" s="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6:21" x14ac:dyDescent="0.2">
      <c r="F318" s="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6:21" x14ac:dyDescent="0.2">
      <c r="F319" s="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6:21" x14ac:dyDescent="0.2">
      <c r="F320" s="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6:21" x14ac:dyDescent="0.2">
      <c r="F321" s="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6:21" x14ac:dyDescent="0.2">
      <c r="F322" s="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6:21" x14ac:dyDescent="0.2">
      <c r="F323" s="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6:21" x14ac:dyDescent="0.2">
      <c r="F324" s="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6:21" x14ac:dyDescent="0.2">
      <c r="F325" s="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6:21" x14ac:dyDescent="0.2">
      <c r="F326" s="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6:21" x14ac:dyDescent="0.2">
      <c r="F327" s="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6:21" x14ac:dyDescent="0.2">
      <c r="F328" s="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6:21" x14ac:dyDescent="0.2">
      <c r="F329" s="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6:21" x14ac:dyDescent="0.2">
      <c r="F330" s="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6:21" x14ac:dyDescent="0.2">
      <c r="F331" s="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6:21" x14ac:dyDescent="0.2">
      <c r="F332" s="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6:21" x14ac:dyDescent="0.2">
      <c r="F333" s="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6:21" x14ac:dyDescent="0.2">
      <c r="F334" s="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6:21" x14ac:dyDescent="0.2">
      <c r="F335" s="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6:21" x14ac:dyDescent="0.2">
      <c r="F336" s="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6:21" x14ac:dyDescent="0.2">
      <c r="F337" s="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6:21" x14ac:dyDescent="0.2">
      <c r="F338" s="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6:21" x14ac:dyDescent="0.2">
      <c r="F339" s="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6:21" x14ac:dyDescent="0.2">
      <c r="F340" s="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6:21" x14ac:dyDescent="0.2">
      <c r="F341" s="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6:21" x14ac:dyDescent="0.2">
      <c r="F342" s="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6:21" x14ac:dyDescent="0.2">
      <c r="F343" s="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6:21" x14ac:dyDescent="0.2">
      <c r="F344" s="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6:21" x14ac:dyDescent="0.2">
      <c r="F345" s="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6:21" x14ac:dyDescent="0.2">
      <c r="F346" s="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6:21" x14ac:dyDescent="0.2">
      <c r="F347" s="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6:21" x14ac:dyDescent="0.2">
      <c r="F348" s="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6:21" x14ac:dyDescent="0.2">
      <c r="F349" s="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6:21" x14ac:dyDescent="0.2">
      <c r="F350" s="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6:21" x14ac:dyDescent="0.2">
      <c r="F351" s="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6:21" x14ac:dyDescent="0.2">
      <c r="F352" s="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6:21" x14ac:dyDescent="0.2">
      <c r="F353" s="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6:21" x14ac:dyDescent="0.2">
      <c r="F354" s="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6:21" x14ac:dyDescent="0.2">
      <c r="F355" s="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6:21" x14ac:dyDescent="0.2">
      <c r="F356" s="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6:21" x14ac:dyDescent="0.2">
      <c r="F357" s="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6:21" x14ac:dyDescent="0.2">
      <c r="F358" s="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6:21" x14ac:dyDescent="0.2">
      <c r="F359" s="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6:21" x14ac:dyDescent="0.2">
      <c r="F360" s="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6:21" x14ac:dyDescent="0.2">
      <c r="F361" s="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6:21" x14ac:dyDescent="0.2">
      <c r="F362" s="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6:21" x14ac:dyDescent="0.2">
      <c r="F363" s="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6:21" x14ac:dyDescent="0.2">
      <c r="F364" s="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6:21" x14ac:dyDescent="0.2">
      <c r="F365" s="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6:21" x14ac:dyDescent="0.2">
      <c r="F366" s="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6:21" x14ac:dyDescent="0.2">
      <c r="F367" s="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6:21" x14ac:dyDescent="0.2">
      <c r="F368" s="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6:21" x14ac:dyDescent="0.2">
      <c r="F369" s="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6:21" x14ac:dyDescent="0.2">
      <c r="F370" s="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6:21" x14ac:dyDescent="0.2">
      <c r="F371" s="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6:21" x14ac:dyDescent="0.2">
      <c r="F372" s="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6:21" x14ac:dyDescent="0.2">
      <c r="F373" s="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6:21" x14ac:dyDescent="0.2">
      <c r="F374" s="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6:21" x14ac:dyDescent="0.2">
      <c r="F375" s="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6:21" x14ac:dyDescent="0.2">
      <c r="F376" s="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6:21" x14ac:dyDescent="0.2">
      <c r="F377" s="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6:21" x14ac:dyDescent="0.2">
      <c r="F378" s="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6:21" x14ac:dyDescent="0.2">
      <c r="F379" s="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6:21" x14ac:dyDescent="0.2">
      <c r="F380" s="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6:21" x14ac:dyDescent="0.2">
      <c r="F381" s="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6:21" x14ac:dyDescent="0.2">
      <c r="F382" s="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6:21" x14ac:dyDescent="0.2">
      <c r="F383" s="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6:21" x14ac:dyDescent="0.2">
      <c r="F384" s="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6:21" x14ac:dyDescent="0.2">
      <c r="F385" s="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6:21" x14ac:dyDescent="0.2">
      <c r="F386" s="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6:21" x14ac:dyDescent="0.2">
      <c r="F387" s="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6:21" x14ac:dyDescent="0.2">
      <c r="F388" s="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6:21" x14ac:dyDescent="0.2">
      <c r="F389" s="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6:21" x14ac:dyDescent="0.2">
      <c r="F390" s="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6:21" x14ac:dyDescent="0.2">
      <c r="F391" s="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6:21" x14ac:dyDescent="0.2">
      <c r="F392" s="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6:21" x14ac:dyDescent="0.2">
      <c r="F393" s="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6:21" x14ac:dyDescent="0.2">
      <c r="F394" s="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6:21" x14ac:dyDescent="0.2">
      <c r="F395" s="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6:21" x14ac:dyDescent="0.2">
      <c r="F396" s="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6:21" x14ac:dyDescent="0.2">
      <c r="F397" s="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6:21" x14ac:dyDescent="0.2">
      <c r="F398" s="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6:21" x14ac:dyDescent="0.2">
      <c r="F399" s="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6:21" x14ac:dyDescent="0.2">
      <c r="F400" s="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6:21" x14ac:dyDescent="0.2">
      <c r="F401" s="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6:21" x14ac:dyDescent="0.2">
      <c r="F402" s="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6:21" x14ac:dyDescent="0.2">
      <c r="F403" s="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6:21" x14ac:dyDescent="0.2">
      <c r="F404" s="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6:21" x14ac:dyDescent="0.2">
      <c r="F405" s="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6:21" x14ac:dyDescent="0.2">
      <c r="F406" s="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6:21" x14ac:dyDescent="0.2">
      <c r="F407" s="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6:21" x14ac:dyDescent="0.2">
      <c r="F408" s="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6:21" x14ac:dyDescent="0.2">
      <c r="F409" s="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6:21" x14ac:dyDescent="0.2">
      <c r="F410" s="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6:21" x14ac:dyDescent="0.2">
      <c r="F411" s="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6:21" x14ac:dyDescent="0.2">
      <c r="F412" s="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6:21" x14ac:dyDescent="0.2">
      <c r="F413" s="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6:21" x14ac:dyDescent="0.2">
      <c r="F414" s="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6:21" x14ac:dyDescent="0.2">
      <c r="F415" s="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6:21" x14ac:dyDescent="0.2">
      <c r="F416" s="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6:21" x14ac:dyDescent="0.2">
      <c r="F417" s="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6:21" x14ac:dyDescent="0.2">
      <c r="F418" s="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6:21" x14ac:dyDescent="0.2">
      <c r="F419" s="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6:21" x14ac:dyDescent="0.2">
      <c r="F420" s="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6:21" x14ac:dyDescent="0.2">
      <c r="F421" s="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6:21" x14ac:dyDescent="0.2">
      <c r="F422" s="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6:21" x14ac:dyDescent="0.2">
      <c r="F423" s="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6:21" x14ac:dyDescent="0.2">
      <c r="F424" s="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6:21" x14ac:dyDescent="0.2">
      <c r="F425" s="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6:21" x14ac:dyDescent="0.2">
      <c r="F426" s="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6:21" x14ac:dyDescent="0.2">
      <c r="F427" s="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6:21" x14ac:dyDescent="0.2">
      <c r="F428" s="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6:21" x14ac:dyDescent="0.2">
      <c r="F429" s="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6:21" x14ac:dyDescent="0.2">
      <c r="F430" s="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6:21" x14ac:dyDescent="0.2">
      <c r="F431" s="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6:21" x14ac:dyDescent="0.2">
      <c r="F432" s="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6:21" x14ac:dyDescent="0.2">
      <c r="F433" s="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6:21" x14ac:dyDescent="0.2">
      <c r="F434" s="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6:21" x14ac:dyDescent="0.2">
      <c r="F435" s="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6:21" x14ac:dyDescent="0.2">
      <c r="F436" s="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6:21" x14ac:dyDescent="0.2">
      <c r="F437" s="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6:21" x14ac:dyDescent="0.2">
      <c r="F438" s="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6:21" x14ac:dyDescent="0.2">
      <c r="F439" s="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6:21" x14ac:dyDescent="0.2">
      <c r="F440" s="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6:21" x14ac:dyDescent="0.2">
      <c r="F441" s="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6:21" x14ac:dyDescent="0.2">
      <c r="F442" s="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6:21" x14ac:dyDescent="0.2">
      <c r="F443" s="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6:21" x14ac:dyDescent="0.2">
      <c r="F444" s="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6:21" x14ac:dyDescent="0.2">
      <c r="F445" s="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6:21" x14ac:dyDescent="0.2">
      <c r="F446" s="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6:21" x14ac:dyDescent="0.2">
      <c r="F447" s="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6:21" x14ac:dyDescent="0.2">
      <c r="F448" s="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6:21" x14ac:dyDescent="0.2">
      <c r="F449" s="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6:21" x14ac:dyDescent="0.2">
      <c r="F450" s="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6:21" x14ac:dyDescent="0.2">
      <c r="F451" s="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6:21" x14ac:dyDescent="0.2">
      <c r="F452" s="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6:21" x14ac:dyDescent="0.2">
      <c r="F453" s="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6:21" x14ac:dyDescent="0.2">
      <c r="F454" s="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6:21" x14ac:dyDescent="0.2">
      <c r="F455" s="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6:21" x14ac:dyDescent="0.2">
      <c r="F456" s="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6:21" x14ac:dyDescent="0.2">
      <c r="F457" s="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6:21" x14ac:dyDescent="0.2">
      <c r="F458" s="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6:21" x14ac:dyDescent="0.2">
      <c r="F459" s="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6:21" x14ac:dyDescent="0.2">
      <c r="F460" s="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6:21" x14ac:dyDescent="0.2">
      <c r="F461" s="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6:21" x14ac:dyDescent="0.2">
      <c r="F462" s="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6:21" x14ac:dyDescent="0.2">
      <c r="F463" s="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6:21" x14ac:dyDescent="0.2">
      <c r="F464" s="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6:21" x14ac:dyDescent="0.2">
      <c r="F465" s="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6:21" x14ac:dyDescent="0.2">
      <c r="F466" s="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6:21" x14ac:dyDescent="0.2">
      <c r="F467" s="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6:21" x14ac:dyDescent="0.2">
      <c r="F468" s="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6:21" x14ac:dyDescent="0.2">
      <c r="F469" s="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6:21" x14ac:dyDescent="0.2">
      <c r="F470" s="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6:21" x14ac:dyDescent="0.2">
      <c r="F471" s="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6:21" x14ac:dyDescent="0.2">
      <c r="F472" s="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6:21" x14ac:dyDescent="0.2">
      <c r="F473" s="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6:21" x14ac:dyDescent="0.2">
      <c r="F474" s="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6:21" x14ac:dyDescent="0.2">
      <c r="F475" s="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6:21" x14ac:dyDescent="0.2">
      <c r="F476" s="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6:21" x14ac:dyDescent="0.2">
      <c r="F477" s="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6:21" x14ac:dyDescent="0.2">
      <c r="F478" s="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6:21" x14ac:dyDescent="0.2">
      <c r="F479" s="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6:21" x14ac:dyDescent="0.2">
      <c r="F480" s="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6:21" x14ac:dyDescent="0.2">
      <c r="F481" s="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6:21" x14ac:dyDescent="0.2">
      <c r="F482" s="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6:21" x14ac:dyDescent="0.2">
      <c r="F483" s="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6:21" x14ac:dyDescent="0.2">
      <c r="F484" s="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6:21" x14ac:dyDescent="0.2">
      <c r="F485" s="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6:21" x14ac:dyDescent="0.2">
      <c r="F486" s="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6:21" x14ac:dyDescent="0.2">
      <c r="F487" s="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6:21" x14ac:dyDescent="0.2">
      <c r="F488" s="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6:21" x14ac:dyDescent="0.2">
      <c r="F489" s="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6:21" x14ac:dyDescent="0.2">
      <c r="F490" s="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6:21" x14ac:dyDescent="0.2">
      <c r="F491" s="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6:21" x14ac:dyDescent="0.2">
      <c r="F492" s="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6:21" x14ac:dyDescent="0.2">
      <c r="F493" s="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6:21" x14ac:dyDescent="0.2">
      <c r="F494" s="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6:21" x14ac:dyDescent="0.2">
      <c r="F495" s="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6:21" x14ac:dyDescent="0.2">
      <c r="F496" s="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6:21" x14ac:dyDescent="0.2">
      <c r="F497" s="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6:21" x14ac:dyDescent="0.2">
      <c r="F498" s="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6:21" x14ac:dyDescent="0.2">
      <c r="F499" s="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6:21" x14ac:dyDescent="0.2">
      <c r="F500" s="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6:21" x14ac:dyDescent="0.2">
      <c r="F501" s="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6:21" x14ac:dyDescent="0.2">
      <c r="F502" s="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6:21" x14ac:dyDescent="0.2">
      <c r="F503" s="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6:21" x14ac:dyDescent="0.2">
      <c r="F504" s="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6:21" x14ac:dyDescent="0.2">
      <c r="F505" s="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6:21" x14ac:dyDescent="0.2">
      <c r="F506" s="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6:21" x14ac:dyDescent="0.2">
      <c r="F507" s="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6:21" x14ac:dyDescent="0.2">
      <c r="F508" s="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6:21" x14ac:dyDescent="0.2">
      <c r="F509" s="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6:21" x14ac:dyDescent="0.2">
      <c r="F510" s="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6:21" x14ac:dyDescent="0.2">
      <c r="F511" s="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6:21" x14ac:dyDescent="0.2">
      <c r="F512" s="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6:21" x14ac:dyDescent="0.2">
      <c r="F513" s="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6:21" x14ac:dyDescent="0.2">
      <c r="F514" s="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6:21" x14ac:dyDescent="0.2">
      <c r="F515" s="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6:21" x14ac:dyDescent="0.2">
      <c r="F516" s="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6:21" x14ac:dyDescent="0.2">
      <c r="F517" s="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6:21" x14ac:dyDescent="0.2">
      <c r="F518" s="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6:21" x14ac:dyDescent="0.2">
      <c r="F519" s="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6:21" x14ac:dyDescent="0.2">
      <c r="F520" s="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6:21" x14ac:dyDescent="0.2">
      <c r="F521" s="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6:21" x14ac:dyDescent="0.2">
      <c r="F522" s="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6:21" x14ac:dyDescent="0.2">
      <c r="F523" s="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6:21" x14ac:dyDescent="0.2">
      <c r="F524" s="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6:21" x14ac:dyDescent="0.2">
      <c r="F525" s="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6:21" x14ac:dyDescent="0.2">
      <c r="F526" s="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6:21" x14ac:dyDescent="0.2">
      <c r="F527" s="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6:21" x14ac:dyDescent="0.2">
      <c r="F528" s="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6:21" x14ac:dyDescent="0.2">
      <c r="F529" s="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6:21" x14ac:dyDescent="0.2">
      <c r="F530" s="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6:21" x14ac:dyDescent="0.2">
      <c r="F531" s="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6:21" x14ac:dyDescent="0.2">
      <c r="F532" s="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6:21" x14ac:dyDescent="0.2">
      <c r="F533" s="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6:21" x14ac:dyDescent="0.2">
      <c r="F534" s="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6:21" x14ac:dyDescent="0.2">
      <c r="F535" s="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6:21" x14ac:dyDescent="0.2">
      <c r="F536" s="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6:21" x14ac:dyDescent="0.2">
      <c r="F537" s="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6:21" x14ac:dyDescent="0.2">
      <c r="F538" s="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6:21" x14ac:dyDescent="0.2">
      <c r="F539" s="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6:21" x14ac:dyDescent="0.2">
      <c r="F540" s="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6:21" x14ac:dyDescent="0.2">
      <c r="F541" s="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6:21" x14ac:dyDescent="0.2">
      <c r="F542" s="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6:21" x14ac:dyDescent="0.2">
      <c r="F543" s="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6:21" x14ac:dyDescent="0.2">
      <c r="F544" s="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6:21" x14ac:dyDescent="0.2">
      <c r="F545" s="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6:21" x14ac:dyDescent="0.2">
      <c r="F546" s="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6:21" x14ac:dyDescent="0.2">
      <c r="F547" s="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6:21" x14ac:dyDescent="0.2">
      <c r="F548" s="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6:21" x14ac:dyDescent="0.2">
      <c r="F549" s="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6:21" x14ac:dyDescent="0.2">
      <c r="F550" s="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6:21" x14ac:dyDescent="0.2">
      <c r="F551" s="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6:21" x14ac:dyDescent="0.2">
      <c r="F552" s="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6:21" x14ac:dyDescent="0.2">
      <c r="F553" s="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6:21" x14ac:dyDescent="0.2">
      <c r="F554" s="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6:21" x14ac:dyDescent="0.2">
      <c r="F555" s="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6:21" x14ac:dyDescent="0.2">
      <c r="F556" s="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6:21" x14ac:dyDescent="0.2">
      <c r="F557" s="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6:21" x14ac:dyDescent="0.2">
      <c r="F558" s="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6:21" x14ac:dyDescent="0.2">
      <c r="F559" s="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6:21" x14ac:dyDescent="0.2">
      <c r="F560" s="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6:21" x14ac:dyDescent="0.2">
      <c r="F561" s="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6:21" x14ac:dyDescent="0.2">
      <c r="F562" s="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6:21" x14ac:dyDescent="0.2">
      <c r="F563" s="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6:21" x14ac:dyDescent="0.2">
      <c r="F564" s="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6:21" x14ac:dyDescent="0.2">
      <c r="F565" s="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6:21" x14ac:dyDescent="0.2">
      <c r="F566" s="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6:21" x14ac:dyDescent="0.2">
      <c r="F567" s="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6:21" x14ac:dyDescent="0.2">
      <c r="F568" s="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6:21" x14ac:dyDescent="0.2">
      <c r="F569" s="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6:21" x14ac:dyDescent="0.2">
      <c r="F570" s="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6:21" x14ac:dyDescent="0.2">
      <c r="F571" s="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6:21" x14ac:dyDescent="0.2">
      <c r="F572" s="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6:21" x14ac:dyDescent="0.2">
      <c r="F573" s="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6:21" x14ac:dyDescent="0.2">
      <c r="F574" s="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6:21" x14ac:dyDescent="0.2">
      <c r="F575" s="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6:21" x14ac:dyDescent="0.2">
      <c r="F576" s="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6:21" x14ac:dyDescent="0.2">
      <c r="F577" s="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6:21" x14ac:dyDescent="0.2">
      <c r="F578" s="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6:21" x14ac:dyDescent="0.2">
      <c r="F579" s="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6:21" x14ac:dyDescent="0.2">
      <c r="F580" s="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6:21" x14ac:dyDescent="0.2">
      <c r="F581" s="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6:21" x14ac:dyDescent="0.2">
      <c r="F582" s="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6:21" x14ac:dyDescent="0.2">
      <c r="F583" s="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6:21" x14ac:dyDescent="0.2">
      <c r="F584" s="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6:21" x14ac:dyDescent="0.2">
      <c r="F585" s="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6:21" x14ac:dyDescent="0.2">
      <c r="F586" s="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6:21" x14ac:dyDescent="0.2">
      <c r="F587" s="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6:21" x14ac:dyDescent="0.2">
      <c r="F588" s="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6:21" x14ac:dyDescent="0.2">
      <c r="F589" s="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6:21" x14ac:dyDescent="0.2">
      <c r="F590" s="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6:21" x14ac:dyDescent="0.2">
      <c r="F591" s="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6:21" x14ac:dyDescent="0.2">
      <c r="F592" s="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6:21" x14ac:dyDescent="0.2">
      <c r="F593" s="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6:21" x14ac:dyDescent="0.2">
      <c r="F594" s="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6:21" x14ac:dyDescent="0.2">
      <c r="F595" s="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6:21" x14ac:dyDescent="0.2">
      <c r="F596" s="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6:21" x14ac:dyDescent="0.2">
      <c r="F597" s="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6:21" x14ac:dyDescent="0.2">
      <c r="F598" s="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6:21" x14ac:dyDescent="0.2">
      <c r="F599" s="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6:21" x14ac:dyDescent="0.2">
      <c r="F600" s="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6:21" x14ac:dyDescent="0.2">
      <c r="F601" s="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6:21" x14ac:dyDescent="0.2">
      <c r="F602" s="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6:21" x14ac:dyDescent="0.2">
      <c r="F603" s="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6:21" x14ac:dyDescent="0.2">
      <c r="F604" s="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6:21" x14ac:dyDescent="0.2">
      <c r="F605" s="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6:21" x14ac:dyDescent="0.2">
      <c r="F606" s="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6:21" x14ac:dyDescent="0.2">
      <c r="F607" s="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6:21" x14ac:dyDescent="0.2">
      <c r="F608" s="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6:21" x14ac:dyDescent="0.2">
      <c r="F609" s="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6:21" x14ac:dyDescent="0.2">
      <c r="F610" s="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6:21" x14ac:dyDescent="0.2">
      <c r="F611" s="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6:21" x14ac:dyDescent="0.2">
      <c r="F612" s="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6:21" x14ac:dyDescent="0.2">
      <c r="F613" s="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6:21" x14ac:dyDescent="0.2">
      <c r="F614" s="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6:21" x14ac:dyDescent="0.2">
      <c r="F615" s="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6:21" x14ac:dyDescent="0.2">
      <c r="F616" s="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6:21" x14ac:dyDescent="0.2">
      <c r="F617" s="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6:21" x14ac:dyDescent="0.2">
      <c r="F618" s="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6:21" x14ac:dyDescent="0.2">
      <c r="F619" s="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6:21" x14ac:dyDescent="0.2">
      <c r="F620" s="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6:21" x14ac:dyDescent="0.2">
      <c r="F621" s="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6:21" x14ac:dyDescent="0.2">
      <c r="F622" s="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6:21" x14ac:dyDescent="0.2">
      <c r="F623" s="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6:21" x14ac:dyDescent="0.2">
      <c r="F624" s="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6:21" x14ac:dyDescent="0.2">
      <c r="F625" s="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6:21" x14ac:dyDescent="0.2">
      <c r="F626" s="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6:21" x14ac:dyDescent="0.2">
      <c r="F627" s="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6:21" x14ac:dyDescent="0.2">
      <c r="F628" s="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6:21" x14ac:dyDescent="0.2">
      <c r="F629" s="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6:21" x14ac:dyDescent="0.2">
      <c r="F630" s="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6:21" x14ac:dyDescent="0.2">
      <c r="F631" s="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6:21" x14ac:dyDescent="0.2">
      <c r="F632" s="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6:21" x14ac:dyDescent="0.2">
      <c r="F633" s="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6:21" x14ac:dyDescent="0.2">
      <c r="F634" s="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6:21" x14ac:dyDescent="0.2">
      <c r="F635" s="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6:21" x14ac:dyDescent="0.2">
      <c r="F636" s="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6:21" x14ac:dyDescent="0.2">
      <c r="F637" s="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6:21" x14ac:dyDescent="0.2">
      <c r="F638" s="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6:21" x14ac:dyDescent="0.2">
      <c r="F639" s="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6:21" x14ac:dyDescent="0.2">
      <c r="F640" s="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6:21" x14ac:dyDescent="0.2">
      <c r="F641" s="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6:21" x14ac:dyDescent="0.2">
      <c r="F642" s="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6:21" x14ac:dyDescent="0.2">
      <c r="F643" s="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6:21" x14ac:dyDescent="0.2">
      <c r="F644" s="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6:21" x14ac:dyDescent="0.2">
      <c r="F645" s="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6:21" x14ac:dyDescent="0.2">
      <c r="F646" s="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6:21" x14ac:dyDescent="0.2">
      <c r="F647" s="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6:21" x14ac:dyDescent="0.2">
      <c r="F648" s="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6:21" x14ac:dyDescent="0.2">
      <c r="F649" s="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6:21" x14ac:dyDescent="0.2">
      <c r="F650" s="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6:21" x14ac:dyDescent="0.2">
      <c r="F651" s="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6:21" x14ac:dyDescent="0.2">
      <c r="F652" s="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6:21" x14ac:dyDescent="0.2">
      <c r="F653" s="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6:21" x14ac:dyDescent="0.2">
      <c r="F654" s="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6:21" x14ac:dyDescent="0.2">
      <c r="F655" s="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6:21" x14ac:dyDescent="0.2">
      <c r="F656" s="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6:21" x14ac:dyDescent="0.2">
      <c r="F657" s="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6:21" x14ac:dyDescent="0.2">
      <c r="F658" s="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6:21" x14ac:dyDescent="0.2">
      <c r="F659" s="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6:21" x14ac:dyDescent="0.2">
      <c r="F660" s="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6:21" x14ac:dyDescent="0.2">
      <c r="F661" s="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6:21" x14ac:dyDescent="0.2">
      <c r="F662" s="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6:21" x14ac:dyDescent="0.2">
      <c r="F663" s="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6:21" x14ac:dyDescent="0.2">
      <c r="F664" s="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6:21" x14ac:dyDescent="0.2">
      <c r="F665" s="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6:21" x14ac:dyDescent="0.2">
      <c r="F666" s="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6:21" x14ac:dyDescent="0.2">
      <c r="F667" s="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6:21" x14ac:dyDescent="0.2">
      <c r="F668" s="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6:21" x14ac:dyDescent="0.2">
      <c r="F669" s="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6:21" x14ac:dyDescent="0.2">
      <c r="F670" s="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6:21" x14ac:dyDescent="0.2">
      <c r="F671" s="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6:21" x14ac:dyDescent="0.2">
      <c r="F672" s="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6:21" x14ac:dyDescent="0.2">
      <c r="F673" s="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6:21" x14ac:dyDescent="0.2">
      <c r="F674" s="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6:21" x14ac:dyDescent="0.2">
      <c r="F675" s="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6:21" x14ac:dyDescent="0.2">
      <c r="F676" s="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6:21" x14ac:dyDescent="0.2">
      <c r="F677" s="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6:21" x14ac:dyDescent="0.2">
      <c r="F678" s="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6:21" x14ac:dyDescent="0.2">
      <c r="F679" s="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6:21" x14ac:dyDescent="0.2">
      <c r="F680" s="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6:21" x14ac:dyDescent="0.2">
      <c r="F681" s="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6:21" x14ac:dyDescent="0.2">
      <c r="F682" s="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6:21" x14ac:dyDescent="0.2">
      <c r="F683" s="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6:21" x14ac:dyDescent="0.2">
      <c r="F684" s="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6:21" x14ac:dyDescent="0.2">
      <c r="F685" s="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6:21" x14ac:dyDescent="0.2">
      <c r="F686" s="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6:21" x14ac:dyDescent="0.2">
      <c r="F687" s="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6:21" x14ac:dyDescent="0.2">
      <c r="F688" s="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6:21" x14ac:dyDescent="0.2">
      <c r="F689" s="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6:21" x14ac:dyDescent="0.2">
      <c r="F690" s="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6:21" x14ac:dyDescent="0.2">
      <c r="F691" s="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6:21" x14ac:dyDescent="0.2">
      <c r="F692" s="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6:21" x14ac:dyDescent="0.2">
      <c r="F693" s="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6:21" x14ac:dyDescent="0.2">
      <c r="F694" s="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6:21" x14ac:dyDescent="0.2">
      <c r="F695" s="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6:21" x14ac:dyDescent="0.2">
      <c r="F696" s="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6:21" x14ac:dyDescent="0.2">
      <c r="F697" s="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6:21" x14ac:dyDescent="0.2">
      <c r="F698" s="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6:21" x14ac:dyDescent="0.2">
      <c r="F699" s="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6:21" x14ac:dyDescent="0.2">
      <c r="F700" s="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6:21" x14ac:dyDescent="0.2">
      <c r="F701" s="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6:21" x14ac:dyDescent="0.2">
      <c r="F702" s="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6:21" x14ac:dyDescent="0.2">
      <c r="F703" s="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6:21" x14ac:dyDescent="0.2">
      <c r="F704" s="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6:21" x14ac:dyDescent="0.2">
      <c r="F705" s="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6:21" x14ac:dyDescent="0.2">
      <c r="F706" s="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6:21" x14ac:dyDescent="0.2">
      <c r="F707" s="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6:21" x14ac:dyDescent="0.2">
      <c r="F708" s="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6:21" x14ac:dyDescent="0.2">
      <c r="F709" s="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6:21" x14ac:dyDescent="0.2">
      <c r="F710" s="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6:21" x14ac:dyDescent="0.2">
      <c r="F711" s="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6:21" x14ac:dyDescent="0.2">
      <c r="F712" s="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6:21" x14ac:dyDescent="0.2">
      <c r="F713" s="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6:21" x14ac:dyDescent="0.2">
      <c r="F714" s="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6:21" x14ac:dyDescent="0.2">
      <c r="F715" s="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6:21" x14ac:dyDescent="0.2">
      <c r="F716" s="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6:21" x14ac:dyDescent="0.2">
      <c r="F717" s="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6:21" x14ac:dyDescent="0.2">
      <c r="F718" s="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6:21" x14ac:dyDescent="0.2">
      <c r="F719" s="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6:21" x14ac:dyDescent="0.2">
      <c r="F720" s="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6:21" x14ac:dyDescent="0.2">
      <c r="F721" s="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6:21" x14ac:dyDescent="0.2">
      <c r="F722" s="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6:21" x14ac:dyDescent="0.2">
      <c r="F723" s="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6:21" x14ac:dyDescent="0.2">
      <c r="F724" s="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6:21" x14ac:dyDescent="0.2">
      <c r="F725" s="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6:21" x14ac:dyDescent="0.2">
      <c r="F726" s="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6:21" x14ac:dyDescent="0.2">
      <c r="F727" s="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6:21" x14ac:dyDescent="0.2">
      <c r="F728" s="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6:21" x14ac:dyDescent="0.2">
      <c r="F729" s="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6:21" x14ac:dyDescent="0.2">
      <c r="F730" s="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6:21" x14ac:dyDescent="0.2">
      <c r="F731" s="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6:21" x14ac:dyDescent="0.2">
      <c r="F732" s="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6:21" x14ac:dyDescent="0.2">
      <c r="F733" s="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6:21" x14ac:dyDescent="0.2">
      <c r="F734" s="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6:21" x14ac:dyDescent="0.2">
      <c r="F735" s="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6:21" x14ac:dyDescent="0.2">
      <c r="F736" s="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6:21" x14ac:dyDescent="0.2">
      <c r="F737" s="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6:21" x14ac:dyDescent="0.2">
      <c r="F738" s="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6:21" x14ac:dyDescent="0.2">
      <c r="F739" s="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6:21" x14ac:dyDescent="0.2">
      <c r="F740" s="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6:21" x14ac:dyDescent="0.2">
      <c r="F741" s="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6:21" x14ac:dyDescent="0.2">
      <c r="F742" s="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6:21" x14ac:dyDescent="0.2">
      <c r="F743" s="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6:21" x14ac:dyDescent="0.2">
      <c r="F744" s="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6:21" x14ac:dyDescent="0.2">
      <c r="F745" s="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6:21" x14ac:dyDescent="0.2">
      <c r="F746" s="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6:21" x14ac:dyDescent="0.2">
      <c r="F747" s="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6:21" x14ac:dyDescent="0.2">
      <c r="F748" s="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6:21" x14ac:dyDescent="0.2">
      <c r="F749" s="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6:21" x14ac:dyDescent="0.2">
      <c r="F750" s="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6:21" x14ac:dyDescent="0.2">
      <c r="F751" s="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6:21" x14ac:dyDescent="0.2">
      <c r="F752" s="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6:21" x14ac:dyDescent="0.2">
      <c r="F753" s="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6:21" x14ac:dyDescent="0.2">
      <c r="F754" s="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6:21" x14ac:dyDescent="0.2">
      <c r="F755" s="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6:21" x14ac:dyDescent="0.2">
      <c r="F756" s="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6:21" x14ac:dyDescent="0.2">
      <c r="F757" s="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6:21" x14ac:dyDescent="0.2">
      <c r="F758" s="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6:21" x14ac:dyDescent="0.2">
      <c r="F759" s="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6:21" x14ac:dyDescent="0.2">
      <c r="F760" s="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6:21" x14ac:dyDescent="0.2">
      <c r="F761" s="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6:21" x14ac:dyDescent="0.2">
      <c r="F762" s="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6:21" x14ac:dyDescent="0.2">
      <c r="F763" s="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6:21" x14ac:dyDescent="0.2">
      <c r="F764" s="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6:21" x14ac:dyDescent="0.2">
      <c r="F765" s="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6:21" x14ac:dyDescent="0.2">
      <c r="F766" s="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6:21" x14ac:dyDescent="0.2">
      <c r="F767" s="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6:21" x14ac:dyDescent="0.2">
      <c r="F768" s="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6:21" x14ac:dyDescent="0.2">
      <c r="F769" s="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6:21" x14ac:dyDescent="0.2">
      <c r="F770" s="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6:21" x14ac:dyDescent="0.2">
      <c r="F771" s="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6:21" x14ac:dyDescent="0.2">
      <c r="F772" s="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6:21" x14ac:dyDescent="0.2">
      <c r="F773" s="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6:21" x14ac:dyDescent="0.2">
      <c r="F774" s="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6:21" x14ac:dyDescent="0.2">
      <c r="F775" s="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6:21" x14ac:dyDescent="0.2">
      <c r="F776" s="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6:21" x14ac:dyDescent="0.2">
      <c r="F777" s="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6:21" x14ac:dyDescent="0.2">
      <c r="F778" s="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6:21" x14ac:dyDescent="0.2">
      <c r="F779" s="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6:21" x14ac:dyDescent="0.2">
      <c r="F780" s="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6:21" x14ac:dyDescent="0.2">
      <c r="F781" s="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6:21" x14ac:dyDescent="0.2">
      <c r="F782" s="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6:21" x14ac:dyDescent="0.2">
      <c r="F783" s="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6:21" x14ac:dyDescent="0.2">
      <c r="F784" s="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6:21" x14ac:dyDescent="0.2">
      <c r="F785" s="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6:21" x14ac:dyDescent="0.2">
      <c r="F786" s="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6:21" x14ac:dyDescent="0.2">
      <c r="F787" s="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6:21" x14ac:dyDescent="0.2">
      <c r="F788" s="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6:21" x14ac:dyDescent="0.2">
      <c r="F789" s="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6:21" x14ac:dyDescent="0.2">
      <c r="F790" s="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6:21" x14ac:dyDescent="0.2">
      <c r="F791" s="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6:21" x14ac:dyDescent="0.2">
      <c r="F792" s="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6:21" x14ac:dyDescent="0.2">
      <c r="F793" s="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6:21" x14ac:dyDescent="0.2">
      <c r="F794" s="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6:21" x14ac:dyDescent="0.2">
      <c r="F795" s="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6:21" x14ac:dyDescent="0.2">
      <c r="F796" s="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6:21" x14ac:dyDescent="0.2">
      <c r="F797" s="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6:21" x14ac:dyDescent="0.2">
      <c r="F798" s="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6:21" x14ac:dyDescent="0.2">
      <c r="F799" s="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6:21" x14ac:dyDescent="0.2">
      <c r="F800" s="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6:21" x14ac:dyDescent="0.2">
      <c r="F801" s="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6:21" x14ac:dyDescent="0.2">
      <c r="F802" s="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6:21" x14ac:dyDescent="0.2">
      <c r="F803" s="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6:21" x14ac:dyDescent="0.2">
      <c r="F804" s="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6:21" x14ac:dyDescent="0.2">
      <c r="F805" s="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6:21" x14ac:dyDescent="0.2">
      <c r="F806" s="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6:21" x14ac:dyDescent="0.2">
      <c r="F807" s="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6:21" x14ac:dyDescent="0.2">
      <c r="F808" s="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6:21" x14ac:dyDescent="0.2">
      <c r="F809" s="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6:21" x14ac:dyDescent="0.2">
      <c r="F810" s="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6:21" x14ac:dyDescent="0.2">
      <c r="F811" s="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CC8E-6E0B-4C79-82C2-D445FFEE0BAF}">
  <dimension ref="A1:U811"/>
  <sheetViews>
    <sheetView tabSelected="1" zoomScale="90" zoomScaleNormal="90" workbookViewId="0">
      <selection activeCell="B6" sqref="B6"/>
    </sheetView>
  </sheetViews>
  <sheetFormatPr defaultRowHeight="12.75" x14ac:dyDescent="0.2"/>
  <cols>
    <col min="1" max="1" width="10.140625" customWidth="1"/>
    <col min="2" max="2" width="14.7109375" customWidth="1"/>
    <col min="3" max="5" width="13.140625" customWidth="1"/>
    <col min="6" max="6" width="16.5703125" customWidth="1"/>
    <col min="7" max="7" width="12.42578125" bestFit="1" customWidth="1"/>
  </cols>
  <sheetData>
    <row r="1" spans="1:21" x14ac:dyDescent="0.2">
      <c r="A1" t="s">
        <v>36</v>
      </c>
      <c r="B1" s="17">
        <v>20</v>
      </c>
      <c r="C1" s="17"/>
      <c r="D1" s="17"/>
      <c r="E1" s="8"/>
      <c r="F1" s="8"/>
      <c r="G1" s="27"/>
      <c r="H1" s="28">
        <v>1</v>
      </c>
      <c r="I1" s="28">
        <v>2</v>
      </c>
      <c r="J1" s="28">
        <v>3</v>
      </c>
      <c r="K1" s="28">
        <v>4</v>
      </c>
      <c r="L1" s="28">
        <v>5</v>
      </c>
      <c r="M1" s="28">
        <v>6</v>
      </c>
      <c r="N1" s="28">
        <v>7</v>
      </c>
      <c r="O1" s="28">
        <v>8</v>
      </c>
      <c r="P1" s="28">
        <v>9</v>
      </c>
      <c r="Q1" s="28">
        <v>10</v>
      </c>
      <c r="R1" s="28">
        <v>11</v>
      </c>
      <c r="S1" s="28">
        <v>12</v>
      </c>
      <c r="T1" s="28">
        <v>13</v>
      </c>
      <c r="U1" s="29">
        <v>14</v>
      </c>
    </row>
    <row r="2" spans="1:21" x14ac:dyDescent="0.2">
      <c r="A2" t="s">
        <v>39</v>
      </c>
      <c r="B2" s="4">
        <f>8/(B1-1)</f>
        <v>0.42105263157894735</v>
      </c>
      <c r="E2" t="s">
        <v>34</v>
      </c>
      <c r="G2" s="12" t="s">
        <v>0</v>
      </c>
      <c r="H2" s="26">
        <f>Calculos!F2</f>
        <v>0.46882000000000001</v>
      </c>
      <c r="I2" s="26">
        <f>Calculos!G2</f>
        <v>1.1044700000000001</v>
      </c>
      <c r="J2" s="26">
        <f>Calculos!H2</f>
        <v>1.36128</v>
      </c>
      <c r="K2" s="26">
        <f>Calculos!I2</f>
        <v>0.88583999999999996</v>
      </c>
      <c r="L2" s="26">
        <f>Calculos!J2</f>
        <v>1.93981</v>
      </c>
      <c r="M2" s="26">
        <f>Calculos!K2</f>
        <v>1.6309800000000001</v>
      </c>
      <c r="N2" s="26">
        <f>Calculos!L2</f>
        <v>3.1087500000000001</v>
      </c>
      <c r="O2" s="26">
        <f>Calculos!M2</f>
        <v>1.0254700000000001</v>
      </c>
      <c r="P2" s="26">
        <f>Calculos!N2</f>
        <v>1.09161</v>
      </c>
      <c r="Q2" s="26">
        <f>Calculos!O2</f>
        <v>2.6596600000000001</v>
      </c>
      <c r="R2" s="26">
        <f>Calculos!P2</f>
        <v>1.11327</v>
      </c>
      <c r="S2" s="26">
        <f>Calculos!Q2</f>
        <v>2.0578099999999999</v>
      </c>
      <c r="T2" s="26">
        <f>Calculos!R2</f>
        <v>1.5899799999999999</v>
      </c>
      <c r="U2" s="26">
        <f>Calculos!S2</f>
        <v>2.40015</v>
      </c>
    </row>
    <row r="3" spans="1:21" ht="13.5" thickBot="1" x14ac:dyDescent="0.25">
      <c r="A3" s="14" t="s">
        <v>6</v>
      </c>
      <c r="B3">
        <v>168</v>
      </c>
      <c r="G3" s="5" t="s">
        <v>1</v>
      </c>
      <c r="H3" s="26">
        <f>Calculos!F3</f>
        <v>1.6254900000000001</v>
      </c>
      <c r="I3" s="26">
        <f>Calculos!G3</f>
        <v>1.27583</v>
      </c>
      <c r="J3" s="26">
        <f>Calculos!H3</f>
        <v>1.3058399999999999</v>
      </c>
      <c r="K3" s="26">
        <f>Calculos!I3</f>
        <v>1.32673</v>
      </c>
      <c r="L3" s="26">
        <f>Calculos!J3</f>
        <v>1.1678900000000001</v>
      </c>
      <c r="M3" s="26">
        <f>Calculos!K3</f>
        <v>1.2112700000000001</v>
      </c>
      <c r="N3" s="26">
        <f>Calculos!L3</f>
        <v>-0.12897</v>
      </c>
      <c r="O3" s="26">
        <f>Calculos!M3</f>
        <v>2.7616700000000001</v>
      </c>
      <c r="P3" s="26">
        <f>Calculos!N3</f>
        <v>-0.82850999999999997</v>
      </c>
      <c r="Q3" s="26">
        <f>Calculos!O3</f>
        <v>4.6670000000000003E-2</v>
      </c>
      <c r="R3" s="26">
        <f>Calculos!P3</f>
        <v>0.43217</v>
      </c>
      <c r="S3" s="26">
        <f>Calculos!Q3</f>
        <v>0.26696999999999999</v>
      </c>
      <c r="T3" s="26">
        <f>Calculos!R3</f>
        <v>0.87351000000000001</v>
      </c>
      <c r="U3" s="26">
        <f>Calculos!S3</f>
        <v>0.57071000000000005</v>
      </c>
    </row>
    <row r="4" spans="1:21" x14ac:dyDescent="0.2">
      <c r="A4" s="14" t="s">
        <v>7</v>
      </c>
      <c r="B4">
        <v>8</v>
      </c>
      <c r="C4" s="17"/>
      <c r="D4" s="91" t="s">
        <v>112</v>
      </c>
      <c r="E4" s="13">
        <v>6</v>
      </c>
    </row>
    <row r="5" spans="1:21" x14ac:dyDescent="0.2">
      <c r="A5" s="14" t="s">
        <v>8</v>
      </c>
      <c r="B5" s="17">
        <f>(INDEX('CalculosEAP ARRED'!$B$9:$B$28,MATCH(MAX('CalculosEAP ARRED'!$F$9:$F$28),'CalculosEAP ARRED'!$F$9:$F$28,0)))*B4+B3</f>
        <v>156.21052800000001</v>
      </c>
      <c r="C5" s="17"/>
      <c r="D5" s="17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x14ac:dyDescent="0.2">
      <c r="A6" s="14" t="s">
        <v>9</v>
      </c>
      <c r="B6" s="44">
        <f>MAX($F$9:$F$28)</f>
        <v>0.182421</v>
      </c>
      <c r="C6" s="18"/>
      <c r="D6" s="18"/>
      <c r="E6" s="13">
        <v>0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x14ac:dyDescent="0.2">
      <c r="F7" s="38" t="s">
        <v>5</v>
      </c>
    </row>
    <row r="8" spans="1:21" x14ac:dyDescent="0.2">
      <c r="A8" s="6" t="s">
        <v>3</v>
      </c>
      <c r="B8" s="31" t="s">
        <v>2</v>
      </c>
      <c r="C8" s="31" t="s">
        <v>2</v>
      </c>
      <c r="D8" s="32" t="s">
        <v>37</v>
      </c>
      <c r="E8" s="31" t="s">
        <v>38</v>
      </c>
      <c r="F8" s="37" t="s">
        <v>40</v>
      </c>
      <c r="G8" s="19" t="s">
        <v>10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>
        <v>13</v>
      </c>
      <c r="U8" s="7">
        <v>14</v>
      </c>
    </row>
    <row r="9" spans="1:21" x14ac:dyDescent="0.2">
      <c r="A9">
        <v>1</v>
      </c>
      <c r="B9" s="33">
        <f>ROUND(IF(A9&lt;&gt;"",-4+(A9-1)*$B$2,""),$E$4)</f>
        <v>-4</v>
      </c>
      <c r="C9" s="33"/>
      <c r="D9" s="34">
        <f>ROUND(1/SQRT(2*PI())*EXP(-(B9^2)/2),$E$4)</f>
        <v>1.34E-4</v>
      </c>
      <c r="E9" s="35">
        <f>IF(B9&lt;&gt;"",_xlfn.NORM.S.DIST(B9,0)*$B$2,"")</f>
        <v>5.6349568743109627E-5</v>
      </c>
      <c r="F9" s="8">
        <f>ROUND(EXP(SUMPRODUCT(LN($H9:$U9),AlturaTRI!$C$24:$P$24)+SUMPRODUCT(LN(1-$H9:$U9),1-AlturaTRI!$C$24:$P$24)),$E$4)</f>
        <v>2.7775000000000001E-2</v>
      </c>
      <c r="G9" s="93">
        <f>ROUND(1/SQRT(2*PI())*EXP(-(B9^2)/2)/0.4*$B$6,$E$4)</f>
        <v>6.0999999999999999E-5</v>
      </c>
      <c r="H9" s="4">
        <f>ROUND(1/(1+EXP(-H$2*($B9-H$3))),$E$4)</f>
        <v>6.6772999999999999E-2</v>
      </c>
      <c r="I9" s="4">
        <f t="shared" ref="I9:U9" si="0">ROUND(1/(1+EXP(-I$2*($B9-I$3))),$E$4)</f>
        <v>2.9380000000000001E-3</v>
      </c>
      <c r="J9" s="4">
        <f t="shared" si="0"/>
        <v>7.2900000000000005E-4</v>
      </c>
      <c r="K9" s="4">
        <f t="shared" si="0"/>
        <v>8.848E-3</v>
      </c>
      <c r="L9" s="4">
        <f t="shared" si="0"/>
        <v>4.3999999999999999E-5</v>
      </c>
      <c r="M9" s="4">
        <f t="shared" si="0"/>
        <v>2.04E-4</v>
      </c>
      <c r="N9" s="4">
        <f t="shared" si="0"/>
        <v>6.0000000000000002E-6</v>
      </c>
      <c r="O9" s="4">
        <f t="shared" si="0"/>
        <v>9.7300000000000002E-4</v>
      </c>
      <c r="P9" s="4">
        <f t="shared" si="0"/>
        <v>3.0412000000000002E-2</v>
      </c>
      <c r="Q9" s="4">
        <f t="shared" si="0"/>
        <v>2.0999999999999999E-5</v>
      </c>
      <c r="R9" s="4">
        <f t="shared" si="0"/>
        <v>7.1450000000000003E-3</v>
      </c>
      <c r="S9" s="4">
        <f t="shared" si="0"/>
        <v>1.54E-4</v>
      </c>
      <c r="T9" s="4">
        <f t="shared" si="0"/>
        <v>4.3100000000000001E-4</v>
      </c>
      <c r="U9" s="4">
        <f t="shared" si="0"/>
        <v>1.7E-5</v>
      </c>
    </row>
    <row r="10" spans="1:21" x14ac:dyDescent="0.2">
      <c r="A10">
        <v>2</v>
      </c>
      <c r="B10" s="33">
        <f t="shared" ref="B10:B28" si="1">ROUND(IF(A10&lt;&gt;"",-4+(A10-1)*$B$2,""),$E$4)</f>
        <v>-3.5789469999999999</v>
      </c>
      <c r="C10" s="33"/>
      <c r="D10" s="34">
        <f t="shared" ref="D10:D28" si="2">ROUND(1/SQRT(2*PI())*EXP(-(B10^2)/2),$E$4)</f>
        <v>6.6E-4</v>
      </c>
      <c r="E10" s="35">
        <f t="shared" ref="E10:E28" si="3">IF(B10&lt;&gt;"",_xlfn.NORM.S.DIST(B10,0)*$B$2,"")</f>
        <v>2.7786733091814846E-4</v>
      </c>
      <c r="F10" s="8">
        <f>ROUND(EXP(SUMPRODUCT(LN($H10:$U10),AlturaTRI!$C$24:$P$24)+SUMPRODUCT(LN(1-$H10:$U10),1-AlturaTRI!$C$24:$P$24)),$E$4)</f>
        <v>4.2084000000000003E-2</v>
      </c>
      <c r="G10" s="93">
        <f t="shared" ref="G10:G28" si="4">ROUND(1/SQRT(2*PI())*EXP(-(B10^2)/2)/0.4*$B$6,$E$4)</f>
        <v>3.01E-4</v>
      </c>
      <c r="H10" s="4">
        <f t="shared" ref="H10:U28" si="5">ROUND(1/(1+EXP(-H$2*($B10-H$3))),$E$4)</f>
        <v>8.0176999999999998E-2</v>
      </c>
      <c r="I10" s="4">
        <f t="shared" si="5"/>
        <v>4.6699999999999997E-3</v>
      </c>
      <c r="J10" s="4">
        <f t="shared" si="5"/>
        <v>1.2930000000000001E-3</v>
      </c>
      <c r="K10" s="4">
        <f t="shared" si="5"/>
        <v>1.2796999999999999E-2</v>
      </c>
      <c r="L10" s="4">
        <f t="shared" si="5"/>
        <v>1E-4</v>
      </c>
      <c r="M10" s="4">
        <f t="shared" si="5"/>
        <v>4.0400000000000001E-4</v>
      </c>
      <c r="N10" s="4">
        <f t="shared" si="5"/>
        <v>2.1999999999999999E-5</v>
      </c>
      <c r="O10" s="4">
        <f t="shared" si="5"/>
        <v>1.498E-3</v>
      </c>
      <c r="P10" s="4">
        <f t="shared" si="5"/>
        <v>4.7316999999999998E-2</v>
      </c>
      <c r="Q10" s="4">
        <f t="shared" si="5"/>
        <v>6.4999999999999994E-5</v>
      </c>
      <c r="R10" s="4">
        <f t="shared" si="5"/>
        <v>1.1369000000000001E-2</v>
      </c>
      <c r="S10" s="4">
        <f t="shared" si="5"/>
        <v>3.6499999999999998E-4</v>
      </c>
      <c r="T10" s="4">
        <f t="shared" si="5"/>
        <v>8.4199999999999998E-4</v>
      </c>
      <c r="U10" s="4">
        <f t="shared" si="5"/>
        <v>4.6999999999999997E-5</v>
      </c>
    </row>
    <row r="11" spans="1:21" x14ac:dyDescent="0.2">
      <c r="A11">
        <v>3</v>
      </c>
      <c r="B11" s="33">
        <f t="shared" si="1"/>
        <v>-3.1578949999999999</v>
      </c>
      <c r="C11" s="33"/>
      <c r="D11" s="34">
        <f t="shared" si="2"/>
        <v>2.7260000000000001E-3</v>
      </c>
      <c r="E11" s="35">
        <f t="shared" si="3"/>
        <v>1.1475955101996958E-3</v>
      </c>
      <c r="F11" s="8">
        <f>ROUND(EXP(SUMPRODUCT(LN($H11:$U11),AlturaTRI!$C$24:$P$24)+SUMPRODUCT(LN(1-$H11:$U11),1-AlturaTRI!$C$24:$P$24)),$E$4)</f>
        <v>6.2520000000000006E-2</v>
      </c>
      <c r="G11" s="93">
        <f t="shared" si="4"/>
        <v>1.243E-3</v>
      </c>
      <c r="H11" s="4">
        <f t="shared" si="5"/>
        <v>9.5993999999999996E-2</v>
      </c>
      <c r="I11" s="4">
        <f t="shared" si="5"/>
        <v>7.4139999999999996E-3</v>
      </c>
      <c r="J11" s="4">
        <f t="shared" si="5"/>
        <v>2.2910000000000001E-3</v>
      </c>
      <c r="K11" s="4">
        <f t="shared" si="5"/>
        <v>1.8475999999999999E-2</v>
      </c>
      <c r="L11" s="4">
        <f t="shared" si="5"/>
        <v>2.2699999999999999E-4</v>
      </c>
      <c r="M11" s="4">
        <f t="shared" si="5"/>
        <v>8.03E-4</v>
      </c>
      <c r="N11" s="4">
        <f t="shared" si="5"/>
        <v>8.1000000000000004E-5</v>
      </c>
      <c r="O11" s="4">
        <f t="shared" si="5"/>
        <v>2.3050000000000002E-3</v>
      </c>
      <c r="P11" s="4">
        <f t="shared" si="5"/>
        <v>7.2913000000000006E-2</v>
      </c>
      <c r="Q11" s="4">
        <f t="shared" si="5"/>
        <v>1.9900000000000001E-4</v>
      </c>
      <c r="R11" s="4">
        <f t="shared" si="5"/>
        <v>1.8044000000000001E-2</v>
      </c>
      <c r="S11" s="4">
        <f t="shared" si="5"/>
        <v>8.6899999999999998E-4</v>
      </c>
      <c r="T11" s="4">
        <f t="shared" si="5"/>
        <v>1.6429999999999999E-3</v>
      </c>
      <c r="U11" s="4">
        <f t="shared" si="5"/>
        <v>1.2999999999999999E-4</v>
      </c>
    </row>
    <row r="12" spans="1:21" x14ac:dyDescent="0.2">
      <c r="A12">
        <v>4</v>
      </c>
      <c r="B12" s="33">
        <f t="shared" si="1"/>
        <v>-2.7368420000000002</v>
      </c>
      <c r="C12" s="33"/>
      <c r="D12" s="34">
        <f t="shared" si="2"/>
        <v>9.4280000000000006E-3</v>
      </c>
      <c r="E12" s="35">
        <f t="shared" si="3"/>
        <v>3.9696075734223192E-3</v>
      </c>
      <c r="F12" s="8">
        <f>ROUND(EXP(SUMPRODUCT(LN($H12:$U12),AlturaTRI!$C$24:$P$24)+SUMPRODUCT(LN(1-$H12:$U12),1-AlturaTRI!$C$24:$P$24)),$E$4)</f>
        <v>9.0160000000000004E-2</v>
      </c>
      <c r="G12" s="93">
        <f t="shared" si="4"/>
        <v>4.3E-3</v>
      </c>
      <c r="H12" s="4">
        <f t="shared" si="5"/>
        <v>0.11454400000000001</v>
      </c>
      <c r="I12" s="4">
        <f t="shared" si="5"/>
        <v>1.1752E-2</v>
      </c>
      <c r="J12" s="4">
        <f t="shared" si="5"/>
        <v>4.0569999999999998E-3</v>
      </c>
      <c r="K12" s="4">
        <f t="shared" si="5"/>
        <v>2.6605E-2</v>
      </c>
      <c r="L12" s="4">
        <f t="shared" si="5"/>
        <v>5.13E-4</v>
      </c>
      <c r="M12" s="4">
        <f t="shared" si="5"/>
        <v>1.5950000000000001E-3</v>
      </c>
      <c r="N12" s="4">
        <f t="shared" si="5"/>
        <v>3.01E-4</v>
      </c>
      <c r="O12" s="4">
        <f t="shared" si="5"/>
        <v>3.545E-3</v>
      </c>
      <c r="P12" s="4">
        <f t="shared" si="5"/>
        <v>0.110745</v>
      </c>
      <c r="Q12" s="4">
        <f t="shared" si="5"/>
        <v>6.0899999999999995E-4</v>
      </c>
      <c r="R12" s="4">
        <f t="shared" si="5"/>
        <v>2.8527E-2</v>
      </c>
      <c r="S12" s="4">
        <f t="shared" si="5"/>
        <v>2.0639999999999999E-3</v>
      </c>
      <c r="T12" s="4">
        <f t="shared" si="5"/>
        <v>3.2030000000000001E-3</v>
      </c>
      <c r="U12" s="4">
        <f t="shared" si="5"/>
        <v>3.57E-4</v>
      </c>
    </row>
    <row r="13" spans="1:21" x14ac:dyDescent="0.2">
      <c r="A13">
        <v>5</v>
      </c>
      <c r="B13" s="33">
        <f t="shared" si="1"/>
        <v>-2.3157890000000001</v>
      </c>
      <c r="C13" s="33"/>
      <c r="D13" s="34">
        <f t="shared" si="2"/>
        <v>2.7313E-2</v>
      </c>
      <c r="E13" s="35">
        <f t="shared" si="3"/>
        <v>1.1500378662837301E-2</v>
      </c>
      <c r="F13" s="8">
        <f>ROUND(EXP(SUMPRODUCT(LN($H13:$U13),AlturaTRI!$C$24:$P$24)+SUMPRODUCT(LN(1-$H13:$U13),1-AlturaTRI!$C$24:$P$24)),$E$4)</f>
        <v>0.12424399999999999</v>
      </c>
      <c r="G13" s="93">
        <f t="shared" si="4"/>
        <v>1.2456E-2</v>
      </c>
      <c r="H13" s="4">
        <f t="shared" si="5"/>
        <v>0.13613700000000001</v>
      </c>
      <c r="I13" s="4">
        <f t="shared" si="5"/>
        <v>1.8581E-2</v>
      </c>
      <c r="J13" s="4">
        <f t="shared" si="5"/>
        <v>7.1739999999999998E-3</v>
      </c>
      <c r="K13" s="4">
        <f t="shared" si="5"/>
        <v>3.8174E-2</v>
      </c>
      <c r="L13" s="4">
        <f t="shared" si="5"/>
        <v>1.1609999999999999E-3</v>
      </c>
      <c r="M13" s="4">
        <f t="shared" si="5"/>
        <v>3.1649999999999998E-3</v>
      </c>
      <c r="N13" s="4">
        <f t="shared" si="5"/>
        <v>1.114E-3</v>
      </c>
      <c r="O13" s="4">
        <f t="shared" si="5"/>
        <v>5.4489999999999999E-3</v>
      </c>
      <c r="P13" s="4">
        <f t="shared" si="5"/>
        <v>0.164719</v>
      </c>
      <c r="Q13" s="4">
        <f t="shared" si="5"/>
        <v>1.864E-3</v>
      </c>
      <c r="R13" s="4">
        <f t="shared" si="5"/>
        <v>4.4821E-2</v>
      </c>
      <c r="S13" s="4">
        <f t="shared" si="5"/>
        <v>4.8939999999999999E-3</v>
      </c>
      <c r="T13" s="4">
        <f t="shared" si="5"/>
        <v>6.2370000000000004E-3</v>
      </c>
      <c r="U13" s="4">
        <f t="shared" si="5"/>
        <v>9.7900000000000005E-4</v>
      </c>
    </row>
    <row r="14" spans="1:21" x14ac:dyDescent="0.2">
      <c r="A14">
        <v>6</v>
      </c>
      <c r="B14" s="33">
        <f t="shared" si="1"/>
        <v>-1.8947369999999999</v>
      </c>
      <c r="C14" s="33"/>
      <c r="D14" s="34">
        <f t="shared" si="2"/>
        <v>6.6274E-2</v>
      </c>
      <c r="E14" s="35">
        <f t="shared" si="3"/>
        <v>2.7904979753980041E-2</v>
      </c>
      <c r="F14" s="8">
        <f>ROUND(EXP(SUMPRODUCT(LN($H14:$U14),AlturaTRI!$C$24:$P$24)+SUMPRODUCT(LN(1-$H14:$U14),1-AlturaTRI!$C$24:$P$24)),$E$4)</f>
        <v>0.15950300000000001</v>
      </c>
      <c r="G14" s="93">
        <f t="shared" si="4"/>
        <v>3.0224999999999998E-2</v>
      </c>
      <c r="H14" s="4">
        <f t="shared" si="5"/>
        <v>0.16106100000000001</v>
      </c>
      <c r="I14" s="4">
        <f t="shared" si="5"/>
        <v>2.9260999999999999E-2</v>
      </c>
      <c r="J14" s="4">
        <f t="shared" si="5"/>
        <v>1.2656000000000001E-2</v>
      </c>
      <c r="K14" s="4">
        <f t="shared" si="5"/>
        <v>5.4489999999999997E-2</v>
      </c>
      <c r="L14" s="4">
        <f t="shared" si="5"/>
        <v>2.6229999999999999E-3</v>
      </c>
      <c r="M14" s="4">
        <f t="shared" si="5"/>
        <v>6.2690000000000003E-3</v>
      </c>
      <c r="N14" s="4">
        <f t="shared" si="5"/>
        <v>4.1139999999999996E-3</v>
      </c>
      <c r="O14" s="4">
        <f t="shared" si="5"/>
        <v>8.3669999999999994E-3</v>
      </c>
      <c r="P14" s="4">
        <f t="shared" si="5"/>
        <v>0.237959</v>
      </c>
      <c r="Q14" s="4">
        <f t="shared" si="5"/>
        <v>5.6889999999999996E-3</v>
      </c>
      <c r="R14" s="4">
        <f t="shared" si="5"/>
        <v>6.9753999999999997E-2</v>
      </c>
      <c r="S14" s="4">
        <f t="shared" si="5"/>
        <v>1.1561999999999999E-2</v>
      </c>
      <c r="T14" s="4">
        <f t="shared" si="5"/>
        <v>1.2111E-2</v>
      </c>
      <c r="U14" s="4">
        <f t="shared" si="5"/>
        <v>2.6849999999999999E-3</v>
      </c>
    </row>
    <row r="15" spans="1:21" x14ac:dyDescent="0.2">
      <c r="A15">
        <v>7</v>
      </c>
      <c r="B15" s="33">
        <f t="shared" si="1"/>
        <v>-1.473684</v>
      </c>
      <c r="C15" s="33"/>
      <c r="D15" s="34">
        <f t="shared" si="2"/>
        <v>0.134686</v>
      </c>
      <c r="E15" s="35">
        <f t="shared" si="3"/>
        <v>5.6709800400258165E-2</v>
      </c>
      <c r="F15" s="8">
        <f>ROUND(EXP(SUMPRODUCT(LN($H15:$U15),AlturaTRI!$C$24:$P$24)+SUMPRODUCT(LN(1-$H15:$U15),1-AlturaTRI!$C$24:$P$24)),$E$4)</f>
        <v>0.182421</v>
      </c>
      <c r="G15" s="93">
        <f t="shared" si="4"/>
        <v>6.1423999999999999E-2</v>
      </c>
      <c r="H15" s="4">
        <f t="shared" si="5"/>
        <v>0.18954699999999999</v>
      </c>
      <c r="I15" s="4">
        <f t="shared" si="5"/>
        <v>4.5793E-2</v>
      </c>
      <c r="J15" s="4">
        <f t="shared" si="5"/>
        <v>2.2232999999999999E-2</v>
      </c>
      <c r="K15" s="4">
        <f t="shared" si="5"/>
        <v>7.7220999999999998E-2</v>
      </c>
      <c r="L15" s="4">
        <f t="shared" si="5"/>
        <v>5.9160000000000003E-3</v>
      </c>
      <c r="M15" s="4">
        <f t="shared" si="5"/>
        <v>1.2381E-2</v>
      </c>
      <c r="N15" s="4">
        <f t="shared" si="5"/>
        <v>1.5062000000000001E-2</v>
      </c>
      <c r="O15" s="4">
        <f t="shared" si="5"/>
        <v>1.2828000000000001E-2</v>
      </c>
      <c r="P15" s="4">
        <f t="shared" si="5"/>
        <v>0.33086399999999999</v>
      </c>
      <c r="Q15" s="4">
        <f t="shared" si="5"/>
        <v>1.7232000000000001E-2</v>
      </c>
      <c r="R15" s="4">
        <f t="shared" si="5"/>
        <v>0.107003</v>
      </c>
      <c r="S15" s="4">
        <f t="shared" si="5"/>
        <v>2.7068999999999999E-2</v>
      </c>
      <c r="T15" s="4">
        <f t="shared" si="5"/>
        <v>2.3385E-2</v>
      </c>
      <c r="U15" s="4">
        <f t="shared" si="5"/>
        <v>7.3410000000000003E-3</v>
      </c>
    </row>
    <row r="16" spans="1:21" x14ac:dyDescent="0.2">
      <c r="A16">
        <v>8</v>
      </c>
      <c r="B16" s="33">
        <f t="shared" si="1"/>
        <v>-1.052632</v>
      </c>
      <c r="C16" s="33"/>
      <c r="D16" s="34">
        <f t="shared" si="2"/>
        <v>0.22924700000000001</v>
      </c>
      <c r="E16" s="35">
        <f t="shared" si="3"/>
        <v>9.6525019539418708E-2</v>
      </c>
      <c r="F16" s="8">
        <f>ROUND(EXP(SUMPRODUCT(LN($H16:$U16),AlturaTRI!$C$24:$P$24)+SUMPRODUCT(LN(1-$H16:$U16),1-AlturaTRI!$C$24:$P$24)),$E$4)</f>
        <v>0.17002999999999999</v>
      </c>
      <c r="G16" s="93">
        <f t="shared" si="4"/>
        <v>0.104549</v>
      </c>
      <c r="H16" s="4">
        <f t="shared" si="5"/>
        <v>0.22173999999999999</v>
      </c>
      <c r="I16" s="4">
        <f t="shared" si="5"/>
        <v>7.0981000000000002E-2</v>
      </c>
      <c r="J16" s="4">
        <f t="shared" si="5"/>
        <v>3.8771E-2</v>
      </c>
      <c r="K16" s="4">
        <f t="shared" si="5"/>
        <v>0.108347</v>
      </c>
      <c r="L16" s="4">
        <f t="shared" si="5"/>
        <v>1.329E-2</v>
      </c>
      <c r="M16" s="4">
        <f t="shared" si="5"/>
        <v>2.4306999999999999E-2</v>
      </c>
      <c r="N16" s="4">
        <f t="shared" si="5"/>
        <v>5.3584E-2</v>
      </c>
      <c r="O16" s="4">
        <f t="shared" si="5"/>
        <v>1.9619000000000001E-2</v>
      </c>
      <c r="P16" s="4">
        <f t="shared" si="5"/>
        <v>0.43913999999999997</v>
      </c>
      <c r="Q16" s="4">
        <f t="shared" si="5"/>
        <v>5.0991000000000002E-2</v>
      </c>
      <c r="R16" s="4">
        <f t="shared" si="5"/>
        <v>0.16070599999999999</v>
      </c>
      <c r="S16" s="4">
        <f t="shared" si="5"/>
        <v>6.2065000000000002E-2</v>
      </c>
      <c r="T16" s="4">
        <f t="shared" si="5"/>
        <v>4.4679999999999997E-2</v>
      </c>
      <c r="U16" s="4">
        <f t="shared" si="5"/>
        <v>1.9913E-2</v>
      </c>
    </row>
    <row r="17" spans="1:21" x14ac:dyDescent="0.2">
      <c r="A17">
        <v>9</v>
      </c>
      <c r="B17" s="33">
        <f t="shared" si="1"/>
        <v>-0.631579</v>
      </c>
      <c r="C17" s="33"/>
      <c r="D17" s="34">
        <f t="shared" si="2"/>
        <v>0.32680700000000001</v>
      </c>
      <c r="E17" s="35">
        <f t="shared" si="3"/>
        <v>0.13760307761956278</v>
      </c>
      <c r="F17" s="8">
        <f>ROUND(EXP(SUMPRODUCT(LN($H17:$U17),AlturaTRI!$C$24:$P$24)+SUMPRODUCT(LN(1-$H17:$U17),1-AlturaTRI!$C$24:$P$24)),$E$4)</f>
        <v>0.106241</v>
      </c>
      <c r="G17" s="93">
        <f t="shared" si="4"/>
        <v>0.14904100000000001</v>
      </c>
      <c r="H17" s="4">
        <f t="shared" si="5"/>
        <v>0.25766099999999997</v>
      </c>
      <c r="I17" s="4">
        <f t="shared" si="5"/>
        <v>0.10845</v>
      </c>
      <c r="J17" s="4">
        <f t="shared" si="5"/>
        <v>6.6771999999999998E-2</v>
      </c>
      <c r="K17" s="4">
        <f t="shared" si="5"/>
        <v>0.149981</v>
      </c>
      <c r="L17" s="4">
        <f t="shared" si="5"/>
        <v>2.9579999999999999E-2</v>
      </c>
      <c r="M17" s="4">
        <f t="shared" si="5"/>
        <v>4.7170999999999998E-2</v>
      </c>
      <c r="N17" s="4">
        <f t="shared" si="5"/>
        <v>0.17329</v>
      </c>
      <c r="O17" s="4">
        <f t="shared" si="5"/>
        <v>2.9895999999999999E-2</v>
      </c>
      <c r="P17" s="4">
        <f t="shared" si="5"/>
        <v>0.55353699999999995</v>
      </c>
      <c r="Q17" s="4">
        <f t="shared" si="5"/>
        <v>0.141376</v>
      </c>
      <c r="R17" s="4">
        <f t="shared" si="5"/>
        <v>0.234291</v>
      </c>
      <c r="S17" s="4">
        <f t="shared" si="5"/>
        <v>0.13598499999999999</v>
      </c>
      <c r="T17" s="4">
        <f t="shared" si="5"/>
        <v>8.3703E-2</v>
      </c>
      <c r="U17" s="4">
        <f t="shared" si="5"/>
        <v>5.2866000000000003E-2</v>
      </c>
    </row>
    <row r="18" spans="1:21" x14ac:dyDescent="0.2">
      <c r="A18">
        <v>10</v>
      </c>
      <c r="B18" s="33">
        <f t="shared" si="1"/>
        <v>-0.21052599999999999</v>
      </c>
      <c r="C18" s="33"/>
      <c r="D18" s="34">
        <f t="shared" si="2"/>
        <v>0.39019900000000002</v>
      </c>
      <c r="E18" s="35">
        <f t="shared" si="3"/>
        <v>0.16429419783310603</v>
      </c>
      <c r="F18" s="8">
        <f>ROUND(EXP(SUMPRODUCT(LN($H18:$U18),AlturaTRI!$C$24:$P$24)+SUMPRODUCT(LN(1-$H18:$U18),1-AlturaTRI!$C$24:$P$24)),$E$4)</f>
        <v>3.0148000000000001E-2</v>
      </c>
      <c r="G18" s="93">
        <f t="shared" si="4"/>
        <v>0.177951</v>
      </c>
      <c r="H18" s="4">
        <f t="shared" si="5"/>
        <v>0.29718</v>
      </c>
      <c r="I18" s="4">
        <f t="shared" si="5"/>
        <v>0.162243</v>
      </c>
      <c r="J18" s="4">
        <f t="shared" si="5"/>
        <v>0.112626</v>
      </c>
      <c r="K18" s="4">
        <f t="shared" si="5"/>
        <v>0.203954</v>
      </c>
      <c r="L18" s="4">
        <f t="shared" si="5"/>
        <v>6.4532999999999993E-2</v>
      </c>
      <c r="M18" s="4">
        <f t="shared" si="5"/>
        <v>8.9567999999999995E-2</v>
      </c>
      <c r="N18" s="4">
        <f t="shared" si="5"/>
        <v>0.43695299999999998</v>
      </c>
      <c r="O18" s="4">
        <f t="shared" si="5"/>
        <v>4.5308000000000001E-2</v>
      </c>
      <c r="P18" s="4">
        <f t="shared" si="5"/>
        <v>0.66253200000000001</v>
      </c>
      <c r="Q18" s="4">
        <f t="shared" si="5"/>
        <v>0.33535700000000002</v>
      </c>
      <c r="R18" s="4">
        <f t="shared" si="5"/>
        <v>0.32838600000000001</v>
      </c>
      <c r="S18" s="4">
        <f t="shared" si="5"/>
        <v>0.27237699999999998</v>
      </c>
      <c r="T18" s="4">
        <f t="shared" si="5"/>
        <v>0.15140899999999999</v>
      </c>
      <c r="U18" s="4">
        <f t="shared" si="5"/>
        <v>0.13295499999999999</v>
      </c>
    </row>
    <row r="19" spans="1:21" x14ac:dyDescent="0.2">
      <c r="A19">
        <v>11</v>
      </c>
      <c r="B19" s="33">
        <f t="shared" si="1"/>
        <v>0.21052599999999999</v>
      </c>
      <c r="C19" s="33"/>
      <c r="D19" s="34">
        <f t="shared" si="2"/>
        <v>0.39019900000000002</v>
      </c>
      <c r="E19" s="35">
        <f t="shared" si="3"/>
        <v>0.16429419783310603</v>
      </c>
      <c r="F19" s="8">
        <f>ROUND(EXP(SUMPRODUCT(LN($H19:$U19),AlturaTRI!$C$24:$P$24)+SUMPRODUCT(LN(1-$H19:$U19),1-AlturaTRI!$C$24:$P$24)),$E$4)</f>
        <v>2.4060000000000002E-3</v>
      </c>
      <c r="G19" s="93">
        <f t="shared" si="4"/>
        <v>0.177951</v>
      </c>
      <c r="H19" s="4">
        <f t="shared" si="5"/>
        <v>0.33998400000000001</v>
      </c>
      <c r="I19" s="4">
        <f t="shared" si="5"/>
        <v>0.23566500000000001</v>
      </c>
      <c r="J19" s="4">
        <f t="shared" si="5"/>
        <v>0.18376700000000001</v>
      </c>
      <c r="K19" s="4">
        <f t="shared" si="5"/>
        <v>0.27115299999999998</v>
      </c>
      <c r="L19" s="4">
        <f t="shared" si="5"/>
        <v>0.13504099999999999</v>
      </c>
      <c r="M19" s="4">
        <f t="shared" si="5"/>
        <v>0.16353000000000001</v>
      </c>
      <c r="N19" s="4">
        <f t="shared" si="5"/>
        <v>0.74181200000000003</v>
      </c>
      <c r="O19" s="4">
        <f t="shared" si="5"/>
        <v>6.8108000000000002E-2</v>
      </c>
      <c r="P19" s="4">
        <f t="shared" si="5"/>
        <v>0.75661699999999998</v>
      </c>
      <c r="Q19" s="4">
        <f t="shared" si="5"/>
        <v>0.60725799999999996</v>
      </c>
      <c r="R19" s="4">
        <f t="shared" si="5"/>
        <v>0.43862400000000001</v>
      </c>
      <c r="S19" s="4">
        <f t="shared" si="5"/>
        <v>0.470995</v>
      </c>
      <c r="T19" s="4">
        <f t="shared" si="5"/>
        <v>0.25843300000000002</v>
      </c>
      <c r="U19" s="4">
        <f t="shared" si="5"/>
        <v>0.29640100000000003</v>
      </c>
    </row>
    <row r="20" spans="1:21" x14ac:dyDescent="0.2">
      <c r="A20">
        <v>12</v>
      </c>
      <c r="B20" s="33">
        <f t="shared" si="1"/>
        <v>0.631579</v>
      </c>
      <c r="C20" s="33"/>
      <c r="D20" s="34">
        <f t="shared" si="2"/>
        <v>0.32680700000000001</v>
      </c>
      <c r="E20" s="35">
        <f t="shared" si="3"/>
        <v>0.13760307761956278</v>
      </c>
      <c r="F20" s="8">
        <f>ROUND(EXP(SUMPRODUCT(LN($H20:$U20),AlturaTRI!$C$24:$P$24)+SUMPRODUCT(LN(1-$H20:$U20),1-AlturaTRI!$C$24:$P$24)),$E$4)</f>
        <v>4.5000000000000003E-5</v>
      </c>
      <c r="G20" s="93">
        <f t="shared" si="4"/>
        <v>0.14904100000000001</v>
      </c>
      <c r="H20" s="4">
        <f t="shared" si="5"/>
        <v>0.38557200000000003</v>
      </c>
      <c r="I20" s="4">
        <f t="shared" si="5"/>
        <v>0.32925500000000002</v>
      </c>
      <c r="J20" s="4">
        <f t="shared" si="5"/>
        <v>0.28539500000000001</v>
      </c>
      <c r="K20" s="4">
        <f t="shared" si="5"/>
        <v>0.35073900000000002</v>
      </c>
      <c r="L20" s="4">
        <f t="shared" si="5"/>
        <v>0.26108399999999998</v>
      </c>
      <c r="M20" s="4">
        <f t="shared" si="5"/>
        <v>0.27979799999999999</v>
      </c>
      <c r="N20" s="4">
        <f t="shared" si="5"/>
        <v>0.91406900000000002</v>
      </c>
      <c r="O20" s="4">
        <f t="shared" si="5"/>
        <v>0.101165</v>
      </c>
      <c r="P20" s="4">
        <f t="shared" si="5"/>
        <v>0.83115700000000003</v>
      </c>
      <c r="Q20" s="4">
        <f t="shared" si="5"/>
        <v>0.82572999999999996</v>
      </c>
      <c r="R20" s="4">
        <f t="shared" si="5"/>
        <v>0.55527199999999999</v>
      </c>
      <c r="S20" s="4">
        <f t="shared" si="5"/>
        <v>0.67924300000000004</v>
      </c>
      <c r="T20" s="4">
        <f t="shared" si="5"/>
        <v>0.40500199999999997</v>
      </c>
      <c r="U20" s="4">
        <f t="shared" si="5"/>
        <v>0.53645900000000002</v>
      </c>
    </row>
    <row r="21" spans="1:21" x14ac:dyDescent="0.2">
      <c r="A21">
        <v>13</v>
      </c>
      <c r="B21" s="33">
        <f t="shared" si="1"/>
        <v>1.052632</v>
      </c>
      <c r="C21" s="33"/>
      <c r="D21" s="34">
        <f t="shared" si="2"/>
        <v>0.22924700000000001</v>
      </c>
      <c r="E21" s="35">
        <f t="shared" si="3"/>
        <v>9.6525019539418708E-2</v>
      </c>
      <c r="F21" s="8">
        <f>ROUND(EXP(SUMPRODUCT(LN($H21:$U21),AlturaTRI!$C$24:$P$24)+SUMPRODUCT(LN(1-$H21:$U21),1-AlturaTRI!$C$24:$P$24)),$E$4)</f>
        <v>0</v>
      </c>
      <c r="G21" s="93">
        <f t="shared" si="4"/>
        <v>0.104549</v>
      </c>
      <c r="H21" s="4">
        <f t="shared" si="5"/>
        <v>0.43325900000000001</v>
      </c>
      <c r="I21" s="4">
        <f t="shared" si="5"/>
        <v>0.43868099999999999</v>
      </c>
      <c r="J21" s="4">
        <f t="shared" si="5"/>
        <v>0.41467100000000001</v>
      </c>
      <c r="K21" s="4">
        <f t="shared" si="5"/>
        <v>0.43959500000000001</v>
      </c>
      <c r="L21" s="4">
        <f t="shared" si="5"/>
        <v>0.44433699999999998</v>
      </c>
      <c r="M21" s="4">
        <f t="shared" si="5"/>
        <v>0.43567499999999998</v>
      </c>
      <c r="N21" s="4">
        <f t="shared" si="5"/>
        <v>0.97523599999999999</v>
      </c>
      <c r="O21" s="4">
        <f t="shared" si="5"/>
        <v>0.14772399999999999</v>
      </c>
      <c r="P21" s="4">
        <f t="shared" si="5"/>
        <v>0.88629800000000003</v>
      </c>
      <c r="Q21" s="4">
        <f t="shared" si="5"/>
        <v>0.93556600000000001</v>
      </c>
      <c r="R21" s="4">
        <f t="shared" si="5"/>
        <v>0.66613199999999995</v>
      </c>
      <c r="S21" s="4">
        <f t="shared" si="5"/>
        <v>0.834345</v>
      </c>
      <c r="T21" s="4">
        <f t="shared" si="5"/>
        <v>0.57072299999999998</v>
      </c>
      <c r="U21" s="4">
        <f t="shared" si="5"/>
        <v>0.76073000000000002</v>
      </c>
    </row>
    <row r="22" spans="1:21" x14ac:dyDescent="0.2">
      <c r="A22">
        <v>14</v>
      </c>
      <c r="B22" s="33">
        <f t="shared" si="1"/>
        <v>1.473684</v>
      </c>
      <c r="C22" s="33"/>
      <c r="D22" s="34">
        <f t="shared" si="2"/>
        <v>0.134686</v>
      </c>
      <c r="E22" s="35">
        <f t="shared" si="3"/>
        <v>5.6709800400258165E-2</v>
      </c>
      <c r="F22" s="8">
        <f>ROUND(EXP(SUMPRODUCT(LN($H22:$U22),AlturaTRI!$C$24:$P$24)+SUMPRODUCT(LN(1-$H22:$U22),1-AlturaTRI!$C$24:$P$24)),$E$4)</f>
        <v>0</v>
      </c>
      <c r="G22" s="93">
        <f t="shared" si="4"/>
        <v>6.1423999999999999E-2</v>
      </c>
      <c r="H22" s="4">
        <f t="shared" si="5"/>
        <v>0.482215</v>
      </c>
      <c r="I22" s="4">
        <f t="shared" si="5"/>
        <v>0.55441499999999999</v>
      </c>
      <c r="J22" s="4">
        <f t="shared" si="5"/>
        <v>0.55687299999999995</v>
      </c>
      <c r="K22" s="4">
        <f t="shared" si="5"/>
        <v>0.53249899999999994</v>
      </c>
      <c r="L22" s="4">
        <f t="shared" si="5"/>
        <v>0.64409499999999997</v>
      </c>
      <c r="M22" s="4">
        <f t="shared" si="5"/>
        <v>0.60539399999999999</v>
      </c>
      <c r="N22" s="4">
        <f t="shared" si="5"/>
        <v>0.99318799999999996</v>
      </c>
      <c r="O22" s="4">
        <f t="shared" si="5"/>
        <v>0.21068700000000001</v>
      </c>
      <c r="P22" s="4">
        <f t="shared" si="5"/>
        <v>0.92505499999999996</v>
      </c>
      <c r="Q22" s="4">
        <f t="shared" si="5"/>
        <v>0.97801899999999997</v>
      </c>
      <c r="R22" s="4">
        <f t="shared" si="5"/>
        <v>0.761239</v>
      </c>
      <c r="S22" s="4">
        <f t="shared" si="5"/>
        <v>0.92295499999999997</v>
      </c>
      <c r="T22" s="4">
        <f t="shared" si="5"/>
        <v>0.72197199999999995</v>
      </c>
      <c r="U22" s="4">
        <f t="shared" si="5"/>
        <v>0.89727199999999996</v>
      </c>
    </row>
    <row r="23" spans="1:21" x14ac:dyDescent="0.2">
      <c r="A23">
        <v>15</v>
      </c>
      <c r="B23" s="33">
        <f t="shared" si="1"/>
        <v>1.8947369999999999</v>
      </c>
      <c r="C23" s="33"/>
      <c r="D23" s="34">
        <f t="shared" si="2"/>
        <v>6.6274E-2</v>
      </c>
      <c r="E23" s="35">
        <f t="shared" si="3"/>
        <v>2.7904979753980041E-2</v>
      </c>
      <c r="F23" s="8">
        <f>ROUND(EXP(SUMPRODUCT(LN($H23:$U23),AlturaTRI!$C$24:$P$24)+SUMPRODUCT(LN(1-$H23:$U23),1-AlturaTRI!$C$24:$P$24)),$E$4)</f>
        <v>0</v>
      </c>
      <c r="G23" s="93">
        <f t="shared" si="4"/>
        <v>3.0224999999999998E-2</v>
      </c>
      <c r="H23" s="4">
        <f t="shared" si="5"/>
        <v>0.53151499999999996</v>
      </c>
      <c r="I23" s="4">
        <f t="shared" si="5"/>
        <v>0.66453399999999996</v>
      </c>
      <c r="J23" s="4">
        <f t="shared" si="5"/>
        <v>0.69032800000000005</v>
      </c>
      <c r="K23" s="4">
        <f t="shared" si="5"/>
        <v>0.62320200000000003</v>
      </c>
      <c r="L23" s="4">
        <f t="shared" si="5"/>
        <v>0.80375700000000005</v>
      </c>
      <c r="M23" s="4">
        <f t="shared" si="5"/>
        <v>0.75300800000000001</v>
      </c>
      <c r="N23" s="4">
        <f t="shared" si="5"/>
        <v>0.99815100000000001</v>
      </c>
      <c r="O23" s="4">
        <f t="shared" si="5"/>
        <v>0.29131299999999999</v>
      </c>
      <c r="P23" s="4">
        <f t="shared" si="5"/>
        <v>0.95132700000000003</v>
      </c>
      <c r="Q23" s="4">
        <f t="shared" si="5"/>
        <v>0.99271900000000002</v>
      </c>
      <c r="R23" s="4">
        <f t="shared" si="5"/>
        <v>0.83592699999999998</v>
      </c>
      <c r="S23" s="4">
        <f t="shared" si="5"/>
        <v>0.96609299999999998</v>
      </c>
      <c r="T23" s="4">
        <f t="shared" si="5"/>
        <v>0.83530899999999997</v>
      </c>
      <c r="U23" s="4">
        <f t="shared" si="5"/>
        <v>0.95999299999999999</v>
      </c>
    </row>
    <row r="24" spans="1:21" x14ac:dyDescent="0.2">
      <c r="A24">
        <v>16</v>
      </c>
      <c r="B24" s="33">
        <f t="shared" si="1"/>
        <v>2.3157890000000001</v>
      </c>
      <c r="C24" s="33"/>
      <c r="D24" s="34">
        <f t="shared" si="2"/>
        <v>2.7313E-2</v>
      </c>
      <c r="E24" s="35">
        <f t="shared" si="3"/>
        <v>1.1500378662837301E-2</v>
      </c>
      <c r="F24" s="8">
        <f>ROUND(EXP(SUMPRODUCT(LN($H24:$U24),AlturaTRI!$C$24:$P$24)+SUMPRODUCT(LN(1-$H24:$U24),1-AlturaTRI!$C$24:$P$24)),$E$4)</f>
        <v>0</v>
      </c>
      <c r="G24" s="93">
        <f t="shared" si="4"/>
        <v>1.2456E-2</v>
      </c>
      <c r="H24" s="4">
        <f t="shared" si="5"/>
        <v>0.58020799999999995</v>
      </c>
      <c r="I24" s="4">
        <f t="shared" si="5"/>
        <v>0.75925600000000004</v>
      </c>
      <c r="J24" s="4">
        <f t="shared" si="5"/>
        <v>0.79815800000000003</v>
      </c>
      <c r="K24" s="4">
        <f t="shared" si="5"/>
        <v>0.70602299999999996</v>
      </c>
      <c r="L24" s="4">
        <f t="shared" si="5"/>
        <v>0.90262200000000004</v>
      </c>
      <c r="M24" s="4">
        <f t="shared" si="5"/>
        <v>0.858325</v>
      </c>
      <c r="N24" s="4">
        <f t="shared" si="5"/>
        <v>0.99950000000000006</v>
      </c>
      <c r="O24" s="4">
        <f t="shared" si="5"/>
        <v>0.38764100000000001</v>
      </c>
      <c r="P24" s="4">
        <f t="shared" si="5"/>
        <v>0.96870000000000001</v>
      </c>
      <c r="Q24" s="4">
        <f t="shared" si="5"/>
        <v>0.99761200000000005</v>
      </c>
      <c r="R24" s="4">
        <f t="shared" si="5"/>
        <v>0.89060899999999998</v>
      </c>
      <c r="S24" s="4">
        <f t="shared" si="5"/>
        <v>0.98545799999999995</v>
      </c>
      <c r="T24" s="4">
        <f t="shared" si="5"/>
        <v>0.90831200000000001</v>
      </c>
      <c r="U24" s="4">
        <f t="shared" si="5"/>
        <v>0.98505699999999996</v>
      </c>
    </row>
    <row r="25" spans="1:21" x14ac:dyDescent="0.2">
      <c r="A25">
        <v>17</v>
      </c>
      <c r="B25" s="33">
        <f t="shared" si="1"/>
        <v>2.7368420000000002</v>
      </c>
      <c r="C25" s="33"/>
      <c r="D25" s="34">
        <f t="shared" si="2"/>
        <v>9.4280000000000006E-3</v>
      </c>
      <c r="E25" s="35">
        <f t="shared" si="3"/>
        <v>3.9696075734223192E-3</v>
      </c>
      <c r="F25" s="8">
        <f>ROUND(EXP(SUMPRODUCT(LN($H25:$U25),AlturaTRI!$C$24:$P$24)+SUMPRODUCT(LN(1-$H25:$U25),1-AlturaTRI!$C$24:$P$24)),$E$4)</f>
        <v>0</v>
      </c>
      <c r="G25" s="93">
        <f t="shared" si="4"/>
        <v>4.3E-3</v>
      </c>
      <c r="H25" s="4">
        <f t="shared" si="5"/>
        <v>0.62738700000000003</v>
      </c>
      <c r="I25" s="4">
        <f t="shared" si="5"/>
        <v>0.83391700000000002</v>
      </c>
      <c r="J25" s="4">
        <f t="shared" si="5"/>
        <v>0.87522800000000001</v>
      </c>
      <c r="K25" s="4">
        <f t="shared" si="5"/>
        <v>0.77715000000000001</v>
      </c>
      <c r="L25" s="4">
        <f t="shared" si="5"/>
        <v>0.95450000000000002</v>
      </c>
      <c r="M25" s="4">
        <f t="shared" si="5"/>
        <v>0.92330900000000005</v>
      </c>
      <c r="N25" s="4">
        <f t="shared" si="5"/>
        <v>0.999865</v>
      </c>
      <c r="O25" s="4">
        <f t="shared" si="5"/>
        <v>0.49363499999999999</v>
      </c>
      <c r="P25" s="4">
        <f t="shared" si="5"/>
        <v>0.98000299999999996</v>
      </c>
      <c r="Q25" s="4">
        <f t="shared" si="5"/>
        <v>0.99922</v>
      </c>
      <c r="R25" s="4">
        <f t="shared" si="5"/>
        <v>0.92862299999999998</v>
      </c>
      <c r="S25" s="4">
        <f t="shared" si="5"/>
        <v>0.993834</v>
      </c>
      <c r="T25" s="4">
        <f t="shared" si="5"/>
        <v>0.95085799999999998</v>
      </c>
      <c r="U25" s="4">
        <f t="shared" si="5"/>
        <v>0.99450799999999995</v>
      </c>
    </row>
    <row r="26" spans="1:21" x14ac:dyDescent="0.2">
      <c r="A26">
        <v>18</v>
      </c>
      <c r="B26" s="33">
        <f t="shared" si="1"/>
        <v>3.1578949999999999</v>
      </c>
      <c r="C26" s="33"/>
      <c r="D26" s="34">
        <f t="shared" si="2"/>
        <v>2.7260000000000001E-3</v>
      </c>
      <c r="E26" s="35">
        <f t="shared" si="3"/>
        <v>1.1475955101996958E-3</v>
      </c>
      <c r="F26" s="8">
        <f>ROUND(EXP(SUMPRODUCT(LN($H26:$U26),AlturaTRI!$C$24:$P$24)+SUMPRODUCT(LN(1-$H26:$U26),1-AlturaTRI!$C$24:$P$24)),$E$4)</f>
        <v>0</v>
      </c>
      <c r="G26" s="93">
        <f t="shared" si="4"/>
        <v>1.243E-3</v>
      </c>
      <c r="H26" s="4">
        <f t="shared" si="5"/>
        <v>0.67225900000000005</v>
      </c>
      <c r="I26" s="4">
        <f t="shared" si="5"/>
        <v>0.88881399999999999</v>
      </c>
      <c r="J26" s="4">
        <f t="shared" si="5"/>
        <v>0.92561199999999999</v>
      </c>
      <c r="K26" s="4">
        <f t="shared" si="5"/>
        <v>0.83508700000000002</v>
      </c>
      <c r="L26" s="4">
        <f t="shared" si="5"/>
        <v>0.97937099999999999</v>
      </c>
      <c r="M26" s="4">
        <f t="shared" si="5"/>
        <v>0.95987900000000004</v>
      </c>
      <c r="N26" s="4">
        <f t="shared" si="5"/>
        <v>0.99996300000000005</v>
      </c>
      <c r="O26" s="4">
        <f t="shared" si="5"/>
        <v>0.60020399999999996</v>
      </c>
      <c r="P26" s="4">
        <f t="shared" si="5"/>
        <v>0.98727799999999999</v>
      </c>
      <c r="Q26" s="4">
        <f t="shared" si="5"/>
        <v>0.99974499999999999</v>
      </c>
      <c r="R26" s="4">
        <f t="shared" si="5"/>
        <v>0.95410700000000004</v>
      </c>
      <c r="S26" s="4">
        <f t="shared" si="5"/>
        <v>0.99739800000000001</v>
      </c>
      <c r="T26" s="4">
        <f t="shared" si="5"/>
        <v>0.97422200000000003</v>
      </c>
      <c r="U26" s="4">
        <f t="shared" si="5"/>
        <v>0.99799400000000005</v>
      </c>
    </row>
    <row r="27" spans="1:21" x14ac:dyDescent="0.2">
      <c r="A27">
        <v>19</v>
      </c>
      <c r="B27" s="33">
        <f t="shared" si="1"/>
        <v>3.5789469999999999</v>
      </c>
      <c r="C27" s="33"/>
      <c r="D27" s="34">
        <f t="shared" si="2"/>
        <v>6.6E-4</v>
      </c>
      <c r="E27" s="35">
        <f t="shared" si="3"/>
        <v>2.7786733091814846E-4</v>
      </c>
      <c r="F27" s="8">
        <f>ROUND(EXP(SUMPRODUCT(LN($H27:$U27),AlturaTRI!$C$24:$P$24)+SUMPRODUCT(LN(1-$H27:$U27),1-AlturaTRI!$C$24:$P$24)),$E$4)</f>
        <v>0</v>
      </c>
      <c r="G27" s="93">
        <f t="shared" si="4"/>
        <v>3.01E-4</v>
      </c>
      <c r="H27" s="4">
        <f t="shared" si="5"/>
        <v>0.71418999999999999</v>
      </c>
      <c r="I27" s="4">
        <f t="shared" si="5"/>
        <v>0.92715099999999995</v>
      </c>
      <c r="J27" s="4">
        <f t="shared" si="5"/>
        <v>0.95665800000000001</v>
      </c>
      <c r="K27" s="4">
        <f t="shared" si="5"/>
        <v>0.88028200000000001</v>
      </c>
      <c r="L27" s="4">
        <f t="shared" si="5"/>
        <v>0.99077899999999997</v>
      </c>
      <c r="M27" s="4">
        <f t="shared" si="5"/>
        <v>0.97940000000000005</v>
      </c>
      <c r="N27" s="4">
        <f t="shared" si="5"/>
        <v>0.99999000000000005</v>
      </c>
      <c r="O27" s="4">
        <f t="shared" si="5"/>
        <v>0.69806299999999999</v>
      </c>
      <c r="P27" s="4">
        <f t="shared" si="5"/>
        <v>0.99192800000000003</v>
      </c>
      <c r="Q27" s="4">
        <f t="shared" si="5"/>
        <v>0.99991699999999994</v>
      </c>
      <c r="R27" s="4">
        <f t="shared" si="5"/>
        <v>0.97077899999999995</v>
      </c>
      <c r="S27" s="4">
        <f t="shared" si="5"/>
        <v>0.99890400000000001</v>
      </c>
      <c r="T27" s="4">
        <f t="shared" si="5"/>
        <v>0.98663400000000001</v>
      </c>
      <c r="U27" s="4">
        <f t="shared" si="5"/>
        <v>0.99926899999999996</v>
      </c>
    </row>
    <row r="28" spans="1:21" x14ac:dyDescent="0.2">
      <c r="A28">
        <v>20</v>
      </c>
      <c r="B28" s="33">
        <f t="shared" si="1"/>
        <v>4</v>
      </c>
      <c r="C28" s="33"/>
      <c r="D28" s="34">
        <f t="shared" si="2"/>
        <v>1.34E-4</v>
      </c>
      <c r="E28" s="35">
        <f t="shared" si="3"/>
        <v>5.6349568743109627E-5</v>
      </c>
      <c r="F28" s="8">
        <f>ROUND(EXP(SUMPRODUCT(LN($H28:$U28),AlturaTRI!$C$24:$P$24)+SUMPRODUCT(LN(1-$H28:$U28),1-AlturaTRI!$C$24:$P$24)),$E$4)</f>
        <v>0</v>
      </c>
      <c r="G28" s="93">
        <f t="shared" si="4"/>
        <v>6.0999999999999999E-5</v>
      </c>
      <c r="H28" s="4">
        <f t="shared" si="5"/>
        <v>0.75272899999999998</v>
      </c>
      <c r="I28" s="4">
        <f t="shared" si="5"/>
        <v>0.95296800000000004</v>
      </c>
      <c r="J28" s="4">
        <f t="shared" si="5"/>
        <v>0.97509599999999996</v>
      </c>
      <c r="K28" s="4">
        <f t="shared" ref="K28:U28" si="6">ROUND(1/(1+EXP(-K$2*($B28-K$3))),$E$4)</f>
        <v>0.91436099999999998</v>
      </c>
      <c r="L28" s="4">
        <f t="shared" si="6"/>
        <v>0.99590400000000001</v>
      </c>
      <c r="M28" s="4">
        <f t="shared" si="6"/>
        <v>0.98952600000000002</v>
      </c>
      <c r="N28" s="4">
        <f t="shared" si="6"/>
        <v>0.99999700000000002</v>
      </c>
      <c r="O28" s="4">
        <f t="shared" si="6"/>
        <v>0.780721</v>
      </c>
      <c r="P28" s="4">
        <f t="shared" si="6"/>
        <v>0.99488699999999997</v>
      </c>
      <c r="Q28" s="4">
        <f t="shared" si="6"/>
        <v>0.999973</v>
      </c>
      <c r="R28" s="4">
        <f t="shared" si="6"/>
        <v>0.98151200000000005</v>
      </c>
      <c r="S28" s="4">
        <f t="shared" si="6"/>
        <v>0.99953899999999996</v>
      </c>
      <c r="T28" s="4">
        <f t="shared" si="6"/>
        <v>0.99311199999999999</v>
      </c>
      <c r="U28" s="4">
        <f t="shared" si="6"/>
        <v>0.99973400000000001</v>
      </c>
    </row>
    <row r="29" spans="1:21" x14ac:dyDescent="0.2">
      <c r="B29" s="40"/>
      <c r="C29" s="40"/>
      <c r="D29" s="41"/>
      <c r="E29" s="92">
        <f>SUM(E9:E28)</f>
        <v>0.99997774758489266</v>
      </c>
      <c r="F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">
      <c r="B30" s="40"/>
      <c r="C30" s="40"/>
      <c r="D30" s="41"/>
      <c r="E30" s="42"/>
      <c r="F30" s="43" t="s">
        <v>41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">
      <c r="A31" t="str">
        <f>IF(A28&lt;$B$1,A28+1,"")</f>
        <v/>
      </c>
      <c r="F31" s="39">
        <f>ROUND(SUMPRODUCT(F9:F28,$E$9:$E$28),$E$4)</f>
        <v>5.3053999999999997E-2</v>
      </c>
      <c r="G31" s="6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">
      <c r="A32" t="str">
        <f t="shared" ref="A32:A33" si="7">IF(A31&lt;$B$1,A31+1,"")</f>
        <v/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">
      <c r="A33" t="str">
        <f t="shared" si="7"/>
        <v/>
      </c>
      <c r="E33" s="6" t="s">
        <v>3</v>
      </c>
      <c r="F33" s="6" t="s">
        <v>42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">
      <c r="E34">
        <v>1</v>
      </c>
      <c r="F34" s="8">
        <f>ROUND(F9/$F$31,$E$4)</f>
        <v>0.52352299999999996</v>
      </c>
      <c r="G34" s="3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">
      <c r="E35">
        <v>2</v>
      </c>
      <c r="F35" s="8">
        <f t="shared" ref="F35:F53" si="8">ROUND(F10/$F$31,$E$4)</f>
        <v>0.79322999999999999</v>
      </c>
      <c r="G35" s="3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">
      <c r="E36">
        <v>3</v>
      </c>
      <c r="F36" s="8">
        <f t="shared" si="8"/>
        <v>1.1784220000000001</v>
      </c>
      <c r="G36" s="3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">
      <c r="E37">
        <v>4</v>
      </c>
      <c r="F37" s="8">
        <f t="shared" si="8"/>
        <v>1.6994009999999999</v>
      </c>
      <c r="G37" s="3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">
      <c r="E38">
        <v>5</v>
      </c>
      <c r="F38" s="8">
        <f t="shared" si="8"/>
        <v>2.3418399999999999</v>
      </c>
      <c r="G38" s="3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">
      <c r="E39">
        <v>6</v>
      </c>
      <c r="F39" s="8">
        <f t="shared" si="8"/>
        <v>3.006427</v>
      </c>
      <c r="G39" s="3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">
      <c r="E40">
        <v>7</v>
      </c>
      <c r="F40" s="8">
        <f t="shared" si="8"/>
        <v>3.438402</v>
      </c>
      <c r="G40" s="3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">
      <c r="E41">
        <v>8</v>
      </c>
      <c r="F41" s="8">
        <f t="shared" si="8"/>
        <v>3.2048480000000001</v>
      </c>
      <c r="G41" s="3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">
      <c r="E42">
        <v>9</v>
      </c>
      <c r="F42" s="8">
        <f t="shared" si="8"/>
        <v>2.002507</v>
      </c>
      <c r="G42" s="3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">
      <c r="E43">
        <v>10</v>
      </c>
      <c r="F43" s="8">
        <f t="shared" si="8"/>
        <v>0.56825099999999995</v>
      </c>
      <c r="G43" s="3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">
      <c r="E44">
        <v>11</v>
      </c>
      <c r="F44" s="8">
        <f t="shared" si="8"/>
        <v>4.5350000000000001E-2</v>
      </c>
      <c r="G44" s="3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">
      <c r="E45">
        <v>12</v>
      </c>
      <c r="F45" s="8">
        <f t="shared" si="8"/>
        <v>8.4800000000000001E-4</v>
      </c>
      <c r="G45" s="3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">
      <c r="E46">
        <v>13</v>
      </c>
      <c r="F46" s="8">
        <f t="shared" si="8"/>
        <v>0</v>
      </c>
      <c r="G46" s="3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">
      <c r="E47">
        <v>14</v>
      </c>
      <c r="F47" s="8">
        <f t="shared" si="8"/>
        <v>0</v>
      </c>
      <c r="G47" s="3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">
      <c r="E48">
        <v>15</v>
      </c>
      <c r="F48" s="8">
        <f t="shared" si="8"/>
        <v>0</v>
      </c>
      <c r="G48" s="3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5:21" x14ac:dyDescent="0.2">
      <c r="E49">
        <v>16</v>
      </c>
      <c r="F49" s="8">
        <f t="shared" si="8"/>
        <v>0</v>
      </c>
      <c r="G49" s="3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5:21" x14ac:dyDescent="0.2">
      <c r="E50">
        <v>17</v>
      </c>
      <c r="F50" s="8">
        <f t="shared" si="8"/>
        <v>0</v>
      </c>
      <c r="G50" s="3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5:21" x14ac:dyDescent="0.2">
      <c r="E51">
        <v>18</v>
      </c>
      <c r="F51" s="8">
        <f t="shared" si="8"/>
        <v>0</v>
      </c>
      <c r="G51" s="3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5:21" x14ac:dyDescent="0.2">
      <c r="E52">
        <v>19</v>
      </c>
      <c r="F52" s="8">
        <f t="shared" si="8"/>
        <v>0</v>
      </c>
      <c r="G52" s="3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5:21" x14ac:dyDescent="0.2">
      <c r="E53">
        <v>20</v>
      </c>
      <c r="F53" s="8">
        <f t="shared" si="8"/>
        <v>0</v>
      </c>
      <c r="G53" s="3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5:21" x14ac:dyDescent="0.2">
      <c r="F54" s="8">
        <f>SUMPRODUCT(F34:F53,E9:E28)</f>
        <v>0.9999925557948276</v>
      </c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5:21" x14ac:dyDescent="0.2">
      <c r="F55" s="43" t="s">
        <v>43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5:21" x14ac:dyDescent="0.2">
      <c r="F56" s="65">
        <f>SUMPRODUCT($B$9:$B$28,F34:F53,E9:E28)</f>
        <v>-1.0499962710600907</v>
      </c>
      <c r="G56" s="6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5:21" x14ac:dyDescent="0.2">
      <c r="F57" s="6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5:21" x14ac:dyDescent="0.2">
      <c r="F58" s="63">
        <f>F56*B4+B3</f>
        <v>159.60002983151927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5:21" x14ac:dyDescent="0.2">
      <c r="F59" s="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5:21" x14ac:dyDescent="0.2">
      <c r="F60" s="8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5:21" x14ac:dyDescent="0.2">
      <c r="F61" s="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5:21" x14ac:dyDescent="0.2">
      <c r="F62" s="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5:21" x14ac:dyDescent="0.2">
      <c r="F63" s="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5:21" x14ac:dyDescent="0.2">
      <c r="F64" s="8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6:21" x14ac:dyDescent="0.2">
      <c r="F65" s="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6:21" x14ac:dyDescent="0.2">
      <c r="F66" s="8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6:21" x14ac:dyDescent="0.2">
      <c r="F67" s="8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6:21" x14ac:dyDescent="0.2">
      <c r="F68" s="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6:21" x14ac:dyDescent="0.2">
      <c r="F69" s="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6:21" x14ac:dyDescent="0.2">
      <c r="F70" s="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6:21" x14ac:dyDescent="0.2">
      <c r="F71" s="8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6:21" x14ac:dyDescent="0.2">
      <c r="F72" s="8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6:21" x14ac:dyDescent="0.2">
      <c r="F73" s="8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6:21" x14ac:dyDescent="0.2">
      <c r="F74" s="8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6:21" x14ac:dyDescent="0.2">
      <c r="F75" s="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6:21" x14ac:dyDescent="0.2">
      <c r="F76" s="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6:21" x14ac:dyDescent="0.2">
      <c r="F77" s="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6:21" x14ac:dyDescent="0.2">
      <c r="F78" s="8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6:21" x14ac:dyDescent="0.2">
      <c r="F79" s="8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6:21" x14ac:dyDescent="0.2">
      <c r="F80" s="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6:21" x14ac:dyDescent="0.2">
      <c r="F81" s="8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6:21" x14ac:dyDescent="0.2">
      <c r="F82" s="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6:21" x14ac:dyDescent="0.2">
      <c r="F83" s="8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6:21" x14ac:dyDescent="0.2">
      <c r="F84" s="8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6:21" x14ac:dyDescent="0.2">
      <c r="F85" s="8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6:21" x14ac:dyDescent="0.2">
      <c r="F86" s="8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6:21" x14ac:dyDescent="0.2">
      <c r="F87" s="8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6:21" x14ac:dyDescent="0.2">
      <c r="F88" s="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6:21" x14ac:dyDescent="0.2">
      <c r="F89" s="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6:21" x14ac:dyDescent="0.2">
      <c r="F90" s="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6:21" x14ac:dyDescent="0.2">
      <c r="F91" s="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6:21" x14ac:dyDescent="0.2">
      <c r="F92" s="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6:21" x14ac:dyDescent="0.2">
      <c r="F93" s="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6:21" x14ac:dyDescent="0.2">
      <c r="F94" s="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6:21" x14ac:dyDescent="0.2">
      <c r="F95" s="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6:21" x14ac:dyDescent="0.2">
      <c r="F96" s="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6:21" x14ac:dyDescent="0.2">
      <c r="F97" s="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6:21" x14ac:dyDescent="0.2">
      <c r="F98" s="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6:21" x14ac:dyDescent="0.2">
      <c r="F99" s="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6:21" x14ac:dyDescent="0.2">
      <c r="F100" s="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6:21" x14ac:dyDescent="0.2">
      <c r="F101" s="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6:21" x14ac:dyDescent="0.2">
      <c r="F102" s="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6:21" x14ac:dyDescent="0.2">
      <c r="F103" s="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6:21" x14ac:dyDescent="0.2">
      <c r="F104" s="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6:21" x14ac:dyDescent="0.2">
      <c r="F105" s="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6:21" x14ac:dyDescent="0.2">
      <c r="F106" s="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6:21" x14ac:dyDescent="0.2">
      <c r="F107" s="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6:21" x14ac:dyDescent="0.2">
      <c r="F108" s="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6:21" x14ac:dyDescent="0.2">
      <c r="F109" s="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6:21" x14ac:dyDescent="0.2">
      <c r="F110" s="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6:21" x14ac:dyDescent="0.2">
      <c r="F111" s="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6:21" x14ac:dyDescent="0.2">
      <c r="F112" s="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6:21" x14ac:dyDescent="0.2">
      <c r="F113" s="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6:21" x14ac:dyDescent="0.2">
      <c r="F114" s="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6:21" x14ac:dyDescent="0.2">
      <c r="F115" s="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6:21" x14ac:dyDescent="0.2">
      <c r="F116" s="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6:21" x14ac:dyDescent="0.2">
      <c r="F117" s="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6:21" x14ac:dyDescent="0.2">
      <c r="F118" s="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6:21" x14ac:dyDescent="0.2">
      <c r="F119" s="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6:21" x14ac:dyDescent="0.2">
      <c r="F120" s="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6:21" x14ac:dyDescent="0.2">
      <c r="F121" s="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6:21" x14ac:dyDescent="0.2">
      <c r="F122" s="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6:21" x14ac:dyDescent="0.2">
      <c r="F123" s="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6:21" x14ac:dyDescent="0.2">
      <c r="F124" s="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6:21" x14ac:dyDescent="0.2">
      <c r="F125" s="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6:21" x14ac:dyDescent="0.2">
      <c r="F126" s="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6:21" x14ac:dyDescent="0.2">
      <c r="F127" s="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6:21" x14ac:dyDescent="0.2">
      <c r="F128" s="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6:21" x14ac:dyDescent="0.2">
      <c r="F129" s="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6:21" x14ac:dyDescent="0.2">
      <c r="F130" s="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6:21" x14ac:dyDescent="0.2">
      <c r="F131" s="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6:21" x14ac:dyDescent="0.2">
      <c r="F132" s="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6:21" x14ac:dyDescent="0.2">
      <c r="F133" s="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6:21" x14ac:dyDescent="0.2">
      <c r="F134" s="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6:21" x14ac:dyDescent="0.2">
      <c r="F135" s="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6:21" x14ac:dyDescent="0.2">
      <c r="F136" s="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6:21" x14ac:dyDescent="0.2">
      <c r="F137" s="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6:21" x14ac:dyDescent="0.2">
      <c r="F138" s="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6:21" x14ac:dyDescent="0.2">
      <c r="F139" s="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6:21" x14ac:dyDescent="0.2">
      <c r="F140" s="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6:21" x14ac:dyDescent="0.2">
      <c r="F141" s="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6:21" x14ac:dyDescent="0.2">
      <c r="F142" s="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6:21" x14ac:dyDescent="0.2">
      <c r="F143" s="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6:21" x14ac:dyDescent="0.2">
      <c r="F144" s="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6:21" x14ac:dyDescent="0.2">
      <c r="F145" s="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6:21" x14ac:dyDescent="0.2">
      <c r="F146" s="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6:21" x14ac:dyDescent="0.2">
      <c r="F147" s="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6:21" x14ac:dyDescent="0.2">
      <c r="F148" s="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6:21" x14ac:dyDescent="0.2">
      <c r="F149" s="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6:21" x14ac:dyDescent="0.2">
      <c r="F150" s="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6:21" x14ac:dyDescent="0.2">
      <c r="F151" s="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6:21" x14ac:dyDescent="0.2">
      <c r="F152" s="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6:21" x14ac:dyDescent="0.2">
      <c r="F153" s="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6:21" x14ac:dyDescent="0.2">
      <c r="F154" s="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6:21" x14ac:dyDescent="0.2">
      <c r="F155" s="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6:21" x14ac:dyDescent="0.2">
      <c r="F156" s="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6:21" x14ac:dyDescent="0.2">
      <c r="F157" s="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6:21" x14ac:dyDescent="0.2">
      <c r="F158" s="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6:21" x14ac:dyDescent="0.2">
      <c r="F159" s="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6:21" x14ac:dyDescent="0.2">
      <c r="F160" s="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6:21" x14ac:dyDescent="0.2">
      <c r="F161" s="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6:21" x14ac:dyDescent="0.2">
      <c r="F162" s="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6:21" x14ac:dyDescent="0.2">
      <c r="F163" s="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6:21" x14ac:dyDescent="0.2">
      <c r="F164" s="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6:21" x14ac:dyDescent="0.2">
      <c r="F165" s="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6:21" x14ac:dyDescent="0.2">
      <c r="F166" s="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6:21" x14ac:dyDescent="0.2">
      <c r="F167" s="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6:21" x14ac:dyDescent="0.2">
      <c r="F168" s="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6:21" x14ac:dyDescent="0.2">
      <c r="F169" s="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6:21" x14ac:dyDescent="0.2">
      <c r="F170" s="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6:21" x14ac:dyDescent="0.2">
      <c r="F171" s="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6:21" x14ac:dyDescent="0.2">
      <c r="F172" s="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6:21" x14ac:dyDescent="0.2">
      <c r="F173" s="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6:21" x14ac:dyDescent="0.2">
      <c r="F174" s="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6:21" x14ac:dyDescent="0.2">
      <c r="F175" s="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6:21" x14ac:dyDescent="0.2">
      <c r="F176" s="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6:21" x14ac:dyDescent="0.2">
      <c r="F177" s="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6:21" x14ac:dyDescent="0.2">
      <c r="F178" s="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6:21" x14ac:dyDescent="0.2">
      <c r="F179" s="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6:21" x14ac:dyDescent="0.2">
      <c r="F180" s="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6:21" x14ac:dyDescent="0.2">
      <c r="F181" s="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6:21" x14ac:dyDescent="0.2">
      <c r="F182" s="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6:21" x14ac:dyDescent="0.2">
      <c r="F183" s="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6:21" x14ac:dyDescent="0.2">
      <c r="F184" s="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6:21" x14ac:dyDescent="0.2">
      <c r="F185" s="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6:21" x14ac:dyDescent="0.2">
      <c r="F186" s="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6:21" x14ac:dyDescent="0.2">
      <c r="F187" s="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6:21" x14ac:dyDescent="0.2">
      <c r="F188" s="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6:21" x14ac:dyDescent="0.2">
      <c r="F189" s="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6:21" x14ac:dyDescent="0.2">
      <c r="F190" s="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6:21" x14ac:dyDescent="0.2">
      <c r="F191" s="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6:21" x14ac:dyDescent="0.2">
      <c r="F192" s="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6:21" x14ac:dyDescent="0.2">
      <c r="F193" s="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6:21" x14ac:dyDescent="0.2">
      <c r="F194" s="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6:21" x14ac:dyDescent="0.2">
      <c r="F195" s="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6:21" x14ac:dyDescent="0.2">
      <c r="F196" s="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6:21" x14ac:dyDescent="0.2">
      <c r="F197" s="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6:21" x14ac:dyDescent="0.2">
      <c r="F198" s="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6:21" x14ac:dyDescent="0.2">
      <c r="F199" s="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6:21" x14ac:dyDescent="0.2">
      <c r="F200" s="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6:21" x14ac:dyDescent="0.2">
      <c r="F201" s="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6:21" x14ac:dyDescent="0.2">
      <c r="F202" s="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6:21" x14ac:dyDescent="0.2">
      <c r="F203" s="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6:21" x14ac:dyDescent="0.2">
      <c r="F204" s="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6:21" x14ac:dyDescent="0.2">
      <c r="F205" s="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6:21" x14ac:dyDescent="0.2">
      <c r="F206" s="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6:21" x14ac:dyDescent="0.2">
      <c r="F207" s="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6:21" x14ac:dyDescent="0.2">
      <c r="F208" s="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6:21" x14ac:dyDescent="0.2">
      <c r="F209" s="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6:21" x14ac:dyDescent="0.2">
      <c r="F210" s="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6:21" x14ac:dyDescent="0.2">
      <c r="F211" s="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6:21" x14ac:dyDescent="0.2">
      <c r="F212" s="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6:21" x14ac:dyDescent="0.2">
      <c r="F213" s="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6:21" x14ac:dyDescent="0.2">
      <c r="F214" s="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6:21" x14ac:dyDescent="0.2">
      <c r="F215" s="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6:21" x14ac:dyDescent="0.2">
      <c r="F216" s="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6:21" x14ac:dyDescent="0.2">
      <c r="F217" s="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6:21" x14ac:dyDescent="0.2">
      <c r="F218" s="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6:21" x14ac:dyDescent="0.2">
      <c r="F219" s="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6:21" x14ac:dyDescent="0.2">
      <c r="F220" s="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6:21" x14ac:dyDescent="0.2">
      <c r="F221" s="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6:21" x14ac:dyDescent="0.2">
      <c r="F222" s="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6:21" x14ac:dyDescent="0.2">
      <c r="F223" s="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6:21" x14ac:dyDescent="0.2">
      <c r="F224" s="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6:21" x14ac:dyDescent="0.2">
      <c r="F225" s="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6:21" x14ac:dyDescent="0.2">
      <c r="F226" s="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6:21" x14ac:dyDescent="0.2">
      <c r="F227" s="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6:21" x14ac:dyDescent="0.2">
      <c r="F228" s="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6:21" x14ac:dyDescent="0.2">
      <c r="F229" s="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6:21" x14ac:dyDescent="0.2">
      <c r="F230" s="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6:21" x14ac:dyDescent="0.2">
      <c r="F231" s="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6:21" x14ac:dyDescent="0.2">
      <c r="F232" s="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6:21" x14ac:dyDescent="0.2">
      <c r="F233" s="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6:21" x14ac:dyDescent="0.2">
      <c r="F234" s="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6:21" x14ac:dyDescent="0.2">
      <c r="F235" s="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6:21" x14ac:dyDescent="0.2">
      <c r="F236" s="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6:21" x14ac:dyDescent="0.2">
      <c r="F237" s="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6:21" x14ac:dyDescent="0.2">
      <c r="F238" s="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6:21" x14ac:dyDescent="0.2">
      <c r="F239" s="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6:21" x14ac:dyDescent="0.2">
      <c r="F240" s="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6:21" x14ac:dyDescent="0.2">
      <c r="F241" s="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6:21" x14ac:dyDescent="0.2">
      <c r="F242" s="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6:21" x14ac:dyDescent="0.2">
      <c r="F243" s="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6:21" x14ac:dyDescent="0.2">
      <c r="F244" s="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6:21" x14ac:dyDescent="0.2">
      <c r="F245" s="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6:21" x14ac:dyDescent="0.2">
      <c r="F246" s="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6:21" x14ac:dyDescent="0.2">
      <c r="F247" s="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6:21" x14ac:dyDescent="0.2">
      <c r="F248" s="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6:21" x14ac:dyDescent="0.2">
      <c r="F249" s="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6:21" x14ac:dyDescent="0.2">
      <c r="F250" s="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6:21" x14ac:dyDescent="0.2">
      <c r="F251" s="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6:21" x14ac:dyDescent="0.2">
      <c r="F252" s="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6:21" x14ac:dyDescent="0.2">
      <c r="F253" s="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6:21" x14ac:dyDescent="0.2">
      <c r="F254" s="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6:21" x14ac:dyDescent="0.2">
      <c r="F255" s="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6:21" x14ac:dyDescent="0.2">
      <c r="F256" s="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6:21" x14ac:dyDescent="0.2">
      <c r="F257" s="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6:21" x14ac:dyDescent="0.2">
      <c r="F258" s="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6:21" x14ac:dyDescent="0.2">
      <c r="F259" s="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6:21" x14ac:dyDescent="0.2">
      <c r="F260" s="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6:21" x14ac:dyDescent="0.2">
      <c r="F261" s="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6:21" x14ac:dyDescent="0.2">
      <c r="F262" s="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6:21" x14ac:dyDescent="0.2">
      <c r="F263" s="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6:21" x14ac:dyDescent="0.2">
      <c r="F264" s="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6:21" x14ac:dyDescent="0.2">
      <c r="F265" s="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6:21" x14ac:dyDescent="0.2">
      <c r="F266" s="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6:21" x14ac:dyDescent="0.2">
      <c r="F267" s="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6:21" x14ac:dyDescent="0.2">
      <c r="F268" s="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6:21" x14ac:dyDescent="0.2">
      <c r="F269" s="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6:21" x14ac:dyDescent="0.2">
      <c r="F270" s="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6:21" x14ac:dyDescent="0.2">
      <c r="F271" s="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6:21" x14ac:dyDescent="0.2">
      <c r="F272" s="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6:21" x14ac:dyDescent="0.2">
      <c r="F273" s="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6:21" x14ac:dyDescent="0.2">
      <c r="F274" s="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6:21" x14ac:dyDescent="0.2">
      <c r="F275" s="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6:21" x14ac:dyDescent="0.2">
      <c r="F276" s="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6:21" x14ac:dyDescent="0.2">
      <c r="F277" s="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6:21" x14ac:dyDescent="0.2">
      <c r="F278" s="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6:21" x14ac:dyDescent="0.2">
      <c r="F279" s="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6:21" x14ac:dyDescent="0.2">
      <c r="F280" s="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6:21" x14ac:dyDescent="0.2">
      <c r="F281" s="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6:21" x14ac:dyDescent="0.2">
      <c r="F282" s="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6:21" x14ac:dyDescent="0.2">
      <c r="F283" s="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6:21" x14ac:dyDescent="0.2">
      <c r="F284" s="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6:21" x14ac:dyDescent="0.2">
      <c r="F285" s="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6:21" x14ac:dyDescent="0.2">
      <c r="F286" s="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6:21" x14ac:dyDescent="0.2">
      <c r="F287" s="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6:21" x14ac:dyDescent="0.2">
      <c r="F288" s="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6:21" x14ac:dyDescent="0.2">
      <c r="F289" s="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6:21" x14ac:dyDescent="0.2">
      <c r="F290" s="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6:21" x14ac:dyDescent="0.2">
      <c r="F291" s="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6:21" x14ac:dyDescent="0.2">
      <c r="F292" s="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6:21" x14ac:dyDescent="0.2">
      <c r="F293" s="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6:21" x14ac:dyDescent="0.2">
      <c r="F294" s="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6:21" x14ac:dyDescent="0.2">
      <c r="F295" s="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6:21" x14ac:dyDescent="0.2">
      <c r="F296" s="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6:21" x14ac:dyDescent="0.2">
      <c r="F297" s="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6:21" x14ac:dyDescent="0.2">
      <c r="F298" s="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6:21" x14ac:dyDescent="0.2">
      <c r="F299" s="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6:21" x14ac:dyDescent="0.2">
      <c r="F300" s="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6:21" x14ac:dyDescent="0.2">
      <c r="F301" s="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6:21" x14ac:dyDescent="0.2">
      <c r="F302" s="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6:21" x14ac:dyDescent="0.2">
      <c r="F303" s="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6:21" x14ac:dyDescent="0.2">
      <c r="F304" s="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6:21" x14ac:dyDescent="0.2">
      <c r="F305" s="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6:21" x14ac:dyDescent="0.2">
      <c r="F306" s="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6:21" x14ac:dyDescent="0.2">
      <c r="F307" s="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6:21" x14ac:dyDescent="0.2">
      <c r="F308" s="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6:21" x14ac:dyDescent="0.2">
      <c r="F309" s="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6:21" x14ac:dyDescent="0.2">
      <c r="F310" s="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6:21" x14ac:dyDescent="0.2">
      <c r="F311" s="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6:21" x14ac:dyDescent="0.2">
      <c r="F312" s="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6:21" x14ac:dyDescent="0.2">
      <c r="F313" s="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6:21" x14ac:dyDescent="0.2">
      <c r="F314" s="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6:21" x14ac:dyDescent="0.2">
      <c r="F315" s="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6:21" x14ac:dyDescent="0.2">
      <c r="F316" s="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6:21" x14ac:dyDescent="0.2">
      <c r="F317" s="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6:21" x14ac:dyDescent="0.2">
      <c r="F318" s="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6:21" x14ac:dyDescent="0.2">
      <c r="F319" s="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6:21" x14ac:dyDescent="0.2">
      <c r="F320" s="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6:21" x14ac:dyDescent="0.2">
      <c r="F321" s="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6:21" x14ac:dyDescent="0.2">
      <c r="F322" s="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6:21" x14ac:dyDescent="0.2">
      <c r="F323" s="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6:21" x14ac:dyDescent="0.2">
      <c r="F324" s="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6:21" x14ac:dyDescent="0.2">
      <c r="F325" s="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6:21" x14ac:dyDescent="0.2">
      <c r="F326" s="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6:21" x14ac:dyDescent="0.2">
      <c r="F327" s="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6:21" x14ac:dyDescent="0.2">
      <c r="F328" s="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6:21" x14ac:dyDescent="0.2">
      <c r="F329" s="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6:21" x14ac:dyDescent="0.2">
      <c r="F330" s="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6:21" x14ac:dyDescent="0.2">
      <c r="F331" s="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6:21" x14ac:dyDescent="0.2">
      <c r="F332" s="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6:21" x14ac:dyDescent="0.2">
      <c r="F333" s="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6:21" x14ac:dyDescent="0.2">
      <c r="F334" s="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6:21" x14ac:dyDescent="0.2">
      <c r="F335" s="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6:21" x14ac:dyDescent="0.2">
      <c r="F336" s="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6:21" x14ac:dyDescent="0.2">
      <c r="F337" s="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6:21" x14ac:dyDescent="0.2">
      <c r="F338" s="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6:21" x14ac:dyDescent="0.2">
      <c r="F339" s="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6:21" x14ac:dyDescent="0.2">
      <c r="F340" s="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6:21" x14ac:dyDescent="0.2">
      <c r="F341" s="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6:21" x14ac:dyDescent="0.2">
      <c r="F342" s="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6:21" x14ac:dyDescent="0.2">
      <c r="F343" s="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6:21" x14ac:dyDescent="0.2">
      <c r="F344" s="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6:21" x14ac:dyDescent="0.2">
      <c r="F345" s="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6:21" x14ac:dyDescent="0.2">
      <c r="F346" s="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6:21" x14ac:dyDescent="0.2">
      <c r="F347" s="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6:21" x14ac:dyDescent="0.2">
      <c r="F348" s="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6:21" x14ac:dyDescent="0.2">
      <c r="F349" s="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6:21" x14ac:dyDescent="0.2">
      <c r="F350" s="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6:21" x14ac:dyDescent="0.2">
      <c r="F351" s="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6:21" x14ac:dyDescent="0.2">
      <c r="F352" s="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6:21" x14ac:dyDescent="0.2">
      <c r="F353" s="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6:21" x14ac:dyDescent="0.2">
      <c r="F354" s="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6:21" x14ac:dyDescent="0.2">
      <c r="F355" s="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6:21" x14ac:dyDescent="0.2">
      <c r="F356" s="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6:21" x14ac:dyDescent="0.2">
      <c r="F357" s="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6:21" x14ac:dyDescent="0.2">
      <c r="F358" s="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6:21" x14ac:dyDescent="0.2">
      <c r="F359" s="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6:21" x14ac:dyDescent="0.2">
      <c r="F360" s="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6:21" x14ac:dyDescent="0.2">
      <c r="F361" s="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6:21" x14ac:dyDescent="0.2">
      <c r="F362" s="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6:21" x14ac:dyDescent="0.2">
      <c r="F363" s="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6:21" x14ac:dyDescent="0.2">
      <c r="F364" s="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6:21" x14ac:dyDescent="0.2">
      <c r="F365" s="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6:21" x14ac:dyDescent="0.2">
      <c r="F366" s="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6:21" x14ac:dyDescent="0.2">
      <c r="F367" s="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6:21" x14ac:dyDescent="0.2">
      <c r="F368" s="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6:21" x14ac:dyDescent="0.2">
      <c r="F369" s="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6:21" x14ac:dyDescent="0.2">
      <c r="F370" s="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6:21" x14ac:dyDescent="0.2">
      <c r="F371" s="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6:21" x14ac:dyDescent="0.2">
      <c r="F372" s="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6:21" x14ac:dyDescent="0.2">
      <c r="F373" s="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6:21" x14ac:dyDescent="0.2">
      <c r="F374" s="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6:21" x14ac:dyDescent="0.2">
      <c r="F375" s="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6:21" x14ac:dyDescent="0.2">
      <c r="F376" s="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6:21" x14ac:dyDescent="0.2">
      <c r="F377" s="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6:21" x14ac:dyDescent="0.2">
      <c r="F378" s="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6:21" x14ac:dyDescent="0.2">
      <c r="F379" s="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6:21" x14ac:dyDescent="0.2">
      <c r="F380" s="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6:21" x14ac:dyDescent="0.2">
      <c r="F381" s="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6:21" x14ac:dyDescent="0.2">
      <c r="F382" s="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6:21" x14ac:dyDescent="0.2">
      <c r="F383" s="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6:21" x14ac:dyDescent="0.2">
      <c r="F384" s="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6:21" x14ac:dyDescent="0.2">
      <c r="F385" s="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6:21" x14ac:dyDescent="0.2">
      <c r="F386" s="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6:21" x14ac:dyDescent="0.2">
      <c r="F387" s="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6:21" x14ac:dyDescent="0.2">
      <c r="F388" s="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6:21" x14ac:dyDescent="0.2">
      <c r="F389" s="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6:21" x14ac:dyDescent="0.2">
      <c r="F390" s="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6:21" x14ac:dyDescent="0.2">
      <c r="F391" s="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6:21" x14ac:dyDescent="0.2">
      <c r="F392" s="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6:21" x14ac:dyDescent="0.2">
      <c r="F393" s="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6:21" x14ac:dyDescent="0.2">
      <c r="F394" s="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6:21" x14ac:dyDescent="0.2">
      <c r="F395" s="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6:21" x14ac:dyDescent="0.2">
      <c r="F396" s="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6:21" x14ac:dyDescent="0.2">
      <c r="F397" s="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6:21" x14ac:dyDescent="0.2">
      <c r="F398" s="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6:21" x14ac:dyDescent="0.2">
      <c r="F399" s="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6:21" x14ac:dyDescent="0.2">
      <c r="F400" s="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6:21" x14ac:dyDescent="0.2">
      <c r="F401" s="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6:21" x14ac:dyDescent="0.2">
      <c r="F402" s="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6:21" x14ac:dyDescent="0.2">
      <c r="F403" s="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6:21" x14ac:dyDescent="0.2">
      <c r="F404" s="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6:21" x14ac:dyDescent="0.2">
      <c r="F405" s="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6:21" x14ac:dyDescent="0.2">
      <c r="F406" s="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6:21" x14ac:dyDescent="0.2">
      <c r="F407" s="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6:21" x14ac:dyDescent="0.2">
      <c r="F408" s="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6:21" x14ac:dyDescent="0.2">
      <c r="F409" s="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6:21" x14ac:dyDescent="0.2">
      <c r="F410" s="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6:21" x14ac:dyDescent="0.2">
      <c r="F411" s="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6:21" x14ac:dyDescent="0.2">
      <c r="F412" s="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6:21" x14ac:dyDescent="0.2">
      <c r="F413" s="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6:21" x14ac:dyDescent="0.2">
      <c r="F414" s="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6:21" x14ac:dyDescent="0.2">
      <c r="F415" s="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6:21" x14ac:dyDescent="0.2">
      <c r="F416" s="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6:21" x14ac:dyDescent="0.2">
      <c r="F417" s="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6:21" x14ac:dyDescent="0.2">
      <c r="F418" s="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6:21" x14ac:dyDescent="0.2">
      <c r="F419" s="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6:21" x14ac:dyDescent="0.2">
      <c r="F420" s="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6:21" x14ac:dyDescent="0.2">
      <c r="F421" s="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6:21" x14ac:dyDescent="0.2">
      <c r="F422" s="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6:21" x14ac:dyDescent="0.2">
      <c r="F423" s="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6:21" x14ac:dyDescent="0.2">
      <c r="F424" s="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6:21" x14ac:dyDescent="0.2">
      <c r="F425" s="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6:21" x14ac:dyDescent="0.2">
      <c r="F426" s="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6:21" x14ac:dyDescent="0.2">
      <c r="F427" s="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6:21" x14ac:dyDescent="0.2">
      <c r="F428" s="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6:21" x14ac:dyDescent="0.2">
      <c r="F429" s="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6:21" x14ac:dyDescent="0.2">
      <c r="F430" s="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6:21" x14ac:dyDescent="0.2">
      <c r="F431" s="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6:21" x14ac:dyDescent="0.2">
      <c r="F432" s="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6:21" x14ac:dyDescent="0.2">
      <c r="F433" s="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6:21" x14ac:dyDescent="0.2">
      <c r="F434" s="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6:21" x14ac:dyDescent="0.2">
      <c r="F435" s="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6:21" x14ac:dyDescent="0.2">
      <c r="F436" s="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6:21" x14ac:dyDescent="0.2">
      <c r="F437" s="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6:21" x14ac:dyDescent="0.2">
      <c r="F438" s="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6:21" x14ac:dyDescent="0.2">
      <c r="F439" s="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6:21" x14ac:dyDescent="0.2">
      <c r="F440" s="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6:21" x14ac:dyDescent="0.2">
      <c r="F441" s="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6:21" x14ac:dyDescent="0.2">
      <c r="F442" s="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6:21" x14ac:dyDescent="0.2">
      <c r="F443" s="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6:21" x14ac:dyDescent="0.2">
      <c r="F444" s="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6:21" x14ac:dyDescent="0.2">
      <c r="F445" s="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6:21" x14ac:dyDescent="0.2">
      <c r="F446" s="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6:21" x14ac:dyDescent="0.2">
      <c r="F447" s="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6:21" x14ac:dyDescent="0.2">
      <c r="F448" s="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6:21" x14ac:dyDescent="0.2">
      <c r="F449" s="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6:21" x14ac:dyDescent="0.2">
      <c r="F450" s="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6:21" x14ac:dyDescent="0.2">
      <c r="F451" s="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6:21" x14ac:dyDescent="0.2">
      <c r="F452" s="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6:21" x14ac:dyDescent="0.2">
      <c r="F453" s="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6:21" x14ac:dyDescent="0.2">
      <c r="F454" s="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6:21" x14ac:dyDescent="0.2">
      <c r="F455" s="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6:21" x14ac:dyDescent="0.2">
      <c r="F456" s="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6:21" x14ac:dyDescent="0.2">
      <c r="F457" s="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6:21" x14ac:dyDescent="0.2">
      <c r="F458" s="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6:21" x14ac:dyDescent="0.2">
      <c r="F459" s="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6:21" x14ac:dyDescent="0.2">
      <c r="F460" s="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6:21" x14ac:dyDescent="0.2">
      <c r="F461" s="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6:21" x14ac:dyDescent="0.2">
      <c r="F462" s="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6:21" x14ac:dyDescent="0.2">
      <c r="F463" s="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6:21" x14ac:dyDescent="0.2">
      <c r="F464" s="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6:21" x14ac:dyDescent="0.2">
      <c r="F465" s="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6:21" x14ac:dyDescent="0.2">
      <c r="F466" s="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6:21" x14ac:dyDescent="0.2">
      <c r="F467" s="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6:21" x14ac:dyDescent="0.2">
      <c r="F468" s="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6:21" x14ac:dyDescent="0.2">
      <c r="F469" s="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6:21" x14ac:dyDescent="0.2">
      <c r="F470" s="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6:21" x14ac:dyDescent="0.2">
      <c r="F471" s="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6:21" x14ac:dyDescent="0.2">
      <c r="F472" s="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6:21" x14ac:dyDescent="0.2">
      <c r="F473" s="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6:21" x14ac:dyDescent="0.2">
      <c r="F474" s="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6:21" x14ac:dyDescent="0.2">
      <c r="F475" s="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6:21" x14ac:dyDescent="0.2">
      <c r="F476" s="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6:21" x14ac:dyDescent="0.2">
      <c r="F477" s="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6:21" x14ac:dyDescent="0.2">
      <c r="F478" s="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6:21" x14ac:dyDescent="0.2">
      <c r="F479" s="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6:21" x14ac:dyDescent="0.2">
      <c r="F480" s="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6:21" x14ac:dyDescent="0.2">
      <c r="F481" s="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6:21" x14ac:dyDescent="0.2">
      <c r="F482" s="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6:21" x14ac:dyDescent="0.2">
      <c r="F483" s="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6:21" x14ac:dyDescent="0.2">
      <c r="F484" s="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6:21" x14ac:dyDescent="0.2">
      <c r="F485" s="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6:21" x14ac:dyDescent="0.2">
      <c r="F486" s="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6:21" x14ac:dyDescent="0.2">
      <c r="F487" s="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6:21" x14ac:dyDescent="0.2">
      <c r="F488" s="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6:21" x14ac:dyDescent="0.2">
      <c r="F489" s="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6:21" x14ac:dyDescent="0.2">
      <c r="F490" s="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6:21" x14ac:dyDescent="0.2">
      <c r="F491" s="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6:21" x14ac:dyDescent="0.2">
      <c r="F492" s="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6:21" x14ac:dyDescent="0.2">
      <c r="F493" s="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6:21" x14ac:dyDescent="0.2">
      <c r="F494" s="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6:21" x14ac:dyDescent="0.2">
      <c r="F495" s="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6:21" x14ac:dyDescent="0.2">
      <c r="F496" s="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6:21" x14ac:dyDescent="0.2">
      <c r="F497" s="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6:21" x14ac:dyDescent="0.2">
      <c r="F498" s="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6:21" x14ac:dyDescent="0.2">
      <c r="F499" s="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6:21" x14ac:dyDescent="0.2">
      <c r="F500" s="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6:21" x14ac:dyDescent="0.2">
      <c r="F501" s="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6:21" x14ac:dyDescent="0.2">
      <c r="F502" s="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6:21" x14ac:dyDescent="0.2">
      <c r="F503" s="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6:21" x14ac:dyDescent="0.2">
      <c r="F504" s="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6:21" x14ac:dyDescent="0.2">
      <c r="F505" s="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6:21" x14ac:dyDescent="0.2">
      <c r="F506" s="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6:21" x14ac:dyDescent="0.2">
      <c r="F507" s="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6:21" x14ac:dyDescent="0.2">
      <c r="F508" s="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6:21" x14ac:dyDescent="0.2">
      <c r="F509" s="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6:21" x14ac:dyDescent="0.2">
      <c r="F510" s="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6:21" x14ac:dyDescent="0.2">
      <c r="F511" s="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6:21" x14ac:dyDescent="0.2">
      <c r="F512" s="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6:21" x14ac:dyDescent="0.2">
      <c r="F513" s="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6:21" x14ac:dyDescent="0.2">
      <c r="F514" s="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6:21" x14ac:dyDescent="0.2">
      <c r="F515" s="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6:21" x14ac:dyDescent="0.2">
      <c r="F516" s="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6:21" x14ac:dyDescent="0.2">
      <c r="F517" s="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6:21" x14ac:dyDescent="0.2">
      <c r="F518" s="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6:21" x14ac:dyDescent="0.2">
      <c r="F519" s="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6:21" x14ac:dyDescent="0.2">
      <c r="F520" s="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6:21" x14ac:dyDescent="0.2">
      <c r="F521" s="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6:21" x14ac:dyDescent="0.2">
      <c r="F522" s="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6:21" x14ac:dyDescent="0.2">
      <c r="F523" s="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6:21" x14ac:dyDescent="0.2">
      <c r="F524" s="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6:21" x14ac:dyDescent="0.2">
      <c r="F525" s="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6:21" x14ac:dyDescent="0.2">
      <c r="F526" s="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6:21" x14ac:dyDescent="0.2">
      <c r="F527" s="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6:21" x14ac:dyDescent="0.2">
      <c r="F528" s="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6:21" x14ac:dyDescent="0.2">
      <c r="F529" s="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6:21" x14ac:dyDescent="0.2">
      <c r="F530" s="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6:21" x14ac:dyDescent="0.2">
      <c r="F531" s="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6:21" x14ac:dyDescent="0.2">
      <c r="F532" s="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6:21" x14ac:dyDescent="0.2">
      <c r="F533" s="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6:21" x14ac:dyDescent="0.2">
      <c r="F534" s="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6:21" x14ac:dyDescent="0.2">
      <c r="F535" s="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6:21" x14ac:dyDescent="0.2">
      <c r="F536" s="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6:21" x14ac:dyDescent="0.2">
      <c r="F537" s="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6:21" x14ac:dyDescent="0.2">
      <c r="F538" s="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6:21" x14ac:dyDescent="0.2">
      <c r="F539" s="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6:21" x14ac:dyDescent="0.2">
      <c r="F540" s="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6:21" x14ac:dyDescent="0.2">
      <c r="F541" s="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6:21" x14ac:dyDescent="0.2">
      <c r="F542" s="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6:21" x14ac:dyDescent="0.2">
      <c r="F543" s="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6:21" x14ac:dyDescent="0.2">
      <c r="F544" s="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6:21" x14ac:dyDescent="0.2">
      <c r="F545" s="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6:21" x14ac:dyDescent="0.2">
      <c r="F546" s="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6:21" x14ac:dyDescent="0.2">
      <c r="F547" s="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6:21" x14ac:dyDescent="0.2">
      <c r="F548" s="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6:21" x14ac:dyDescent="0.2">
      <c r="F549" s="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6:21" x14ac:dyDescent="0.2">
      <c r="F550" s="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6:21" x14ac:dyDescent="0.2">
      <c r="F551" s="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6:21" x14ac:dyDescent="0.2">
      <c r="F552" s="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6:21" x14ac:dyDescent="0.2">
      <c r="F553" s="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6:21" x14ac:dyDescent="0.2">
      <c r="F554" s="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6:21" x14ac:dyDescent="0.2">
      <c r="F555" s="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6:21" x14ac:dyDescent="0.2">
      <c r="F556" s="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6:21" x14ac:dyDescent="0.2">
      <c r="F557" s="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6:21" x14ac:dyDescent="0.2">
      <c r="F558" s="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6:21" x14ac:dyDescent="0.2">
      <c r="F559" s="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6:21" x14ac:dyDescent="0.2">
      <c r="F560" s="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6:21" x14ac:dyDescent="0.2">
      <c r="F561" s="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6:21" x14ac:dyDescent="0.2">
      <c r="F562" s="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6:21" x14ac:dyDescent="0.2">
      <c r="F563" s="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6:21" x14ac:dyDescent="0.2">
      <c r="F564" s="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6:21" x14ac:dyDescent="0.2">
      <c r="F565" s="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6:21" x14ac:dyDescent="0.2">
      <c r="F566" s="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6:21" x14ac:dyDescent="0.2">
      <c r="F567" s="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6:21" x14ac:dyDescent="0.2">
      <c r="F568" s="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6:21" x14ac:dyDescent="0.2">
      <c r="F569" s="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6:21" x14ac:dyDescent="0.2">
      <c r="F570" s="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6:21" x14ac:dyDescent="0.2">
      <c r="F571" s="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6:21" x14ac:dyDescent="0.2">
      <c r="F572" s="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6:21" x14ac:dyDescent="0.2">
      <c r="F573" s="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6:21" x14ac:dyDescent="0.2">
      <c r="F574" s="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6:21" x14ac:dyDescent="0.2">
      <c r="F575" s="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6:21" x14ac:dyDescent="0.2">
      <c r="F576" s="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6:21" x14ac:dyDescent="0.2">
      <c r="F577" s="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6:21" x14ac:dyDescent="0.2">
      <c r="F578" s="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6:21" x14ac:dyDescent="0.2">
      <c r="F579" s="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6:21" x14ac:dyDescent="0.2">
      <c r="F580" s="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6:21" x14ac:dyDescent="0.2">
      <c r="F581" s="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6:21" x14ac:dyDescent="0.2">
      <c r="F582" s="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6:21" x14ac:dyDescent="0.2">
      <c r="F583" s="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6:21" x14ac:dyDescent="0.2">
      <c r="F584" s="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6:21" x14ac:dyDescent="0.2">
      <c r="F585" s="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6:21" x14ac:dyDescent="0.2">
      <c r="F586" s="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6:21" x14ac:dyDescent="0.2">
      <c r="F587" s="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6:21" x14ac:dyDescent="0.2">
      <c r="F588" s="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6:21" x14ac:dyDescent="0.2">
      <c r="F589" s="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6:21" x14ac:dyDescent="0.2">
      <c r="F590" s="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6:21" x14ac:dyDescent="0.2">
      <c r="F591" s="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6:21" x14ac:dyDescent="0.2">
      <c r="F592" s="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6:21" x14ac:dyDescent="0.2">
      <c r="F593" s="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6:21" x14ac:dyDescent="0.2">
      <c r="F594" s="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6:21" x14ac:dyDescent="0.2">
      <c r="F595" s="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6:21" x14ac:dyDescent="0.2">
      <c r="F596" s="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6:21" x14ac:dyDescent="0.2">
      <c r="F597" s="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6:21" x14ac:dyDescent="0.2">
      <c r="F598" s="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6:21" x14ac:dyDescent="0.2">
      <c r="F599" s="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6:21" x14ac:dyDescent="0.2">
      <c r="F600" s="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6:21" x14ac:dyDescent="0.2">
      <c r="F601" s="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6:21" x14ac:dyDescent="0.2">
      <c r="F602" s="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6:21" x14ac:dyDescent="0.2">
      <c r="F603" s="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6:21" x14ac:dyDescent="0.2">
      <c r="F604" s="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6:21" x14ac:dyDescent="0.2">
      <c r="F605" s="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6:21" x14ac:dyDescent="0.2">
      <c r="F606" s="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6:21" x14ac:dyDescent="0.2">
      <c r="F607" s="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6:21" x14ac:dyDescent="0.2">
      <c r="F608" s="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6:21" x14ac:dyDescent="0.2">
      <c r="F609" s="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6:21" x14ac:dyDescent="0.2">
      <c r="F610" s="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6:21" x14ac:dyDescent="0.2">
      <c r="F611" s="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6:21" x14ac:dyDescent="0.2">
      <c r="F612" s="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6:21" x14ac:dyDescent="0.2">
      <c r="F613" s="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6:21" x14ac:dyDescent="0.2">
      <c r="F614" s="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6:21" x14ac:dyDescent="0.2">
      <c r="F615" s="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6:21" x14ac:dyDescent="0.2">
      <c r="F616" s="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6:21" x14ac:dyDescent="0.2">
      <c r="F617" s="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6:21" x14ac:dyDescent="0.2">
      <c r="F618" s="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6:21" x14ac:dyDescent="0.2">
      <c r="F619" s="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6:21" x14ac:dyDescent="0.2">
      <c r="F620" s="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6:21" x14ac:dyDescent="0.2">
      <c r="F621" s="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6:21" x14ac:dyDescent="0.2">
      <c r="F622" s="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6:21" x14ac:dyDescent="0.2">
      <c r="F623" s="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6:21" x14ac:dyDescent="0.2">
      <c r="F624" s="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6:21" x14ac:dyDescent="0.2">
      <c r="F625" s="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6:21" x14ac:dyDescent="0.2">
      <c r="F626" s="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6:21" x14ac:dyDescent="0.2">
      <c r="F627" s="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6:21" x14ac:dyDescent="0.2">
      <c r="F628" s="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6:21" x14ac:dyDescent="0.2">
      <c r="F629" s="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6:21" x14ac:dyDescent="0.2">
      <c r="F630" s="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6:21" x14ac:dyDescent="0.2">
      <c r="F631" s="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6:21" x14ac:dyDescent="0.2">
      <c r="F632" s="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6:21" x14ac:dyDescent="0.2">
      <c r="F633" s="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6:21" x14ac:dyDescent="0.2">
      <c r="F634" s="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6:21" x14ac:dyDescent="0.2">
      <c r="F635" s="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6:21" x14ac:dyDescent="0.2">
      <c r="F636" s="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6:21" x14ac:dyDescent="0.2">
      <c r="F637" s="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6:21" x14ac:dyDescent="0.2">
      <c r="F638" s="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6:21" x14ac:dyDescent="0.2">
      <c r="F639" s="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6:21" x14ac:dyDescent="0.2">
      <c r="F640" s="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6:21" x14ac:dyDescent="0.2">
      <c r="F641" s="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6:21" x14ac:dyDescent="0.2">
      <c r="F642" s="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6:21" x14ac:dyDescent="0.2">
      <c r="F643" s="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6:21" x14ac:dyDescent="0.2">
      <c r="F644" s="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6:21" x14ac:dyDescent="0.2">
      <c r="F645" s="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6:21" x14ac:dyDescent="0.2">
      <c r="F646" s="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6:21" x14ac:dyDescent="0.2">
      <c r="F647" s="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6:21" x14ac:dyDescent="0.2">
      <c r="F648" s="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6:21" x14ac:dyDescent="0.2">
      <c r="F649" s="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6:21" x14ac:dyDescent="0.2">
      <c r="F650" s="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6:21" x14ac:dyDescent="0.2">
      <c r="F651" s="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6:21" x14ac:dyDescent="0.2">
      <c r="F652" s="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6:21" x14ac:dyDescent="0.2">
      <c r="F653" s="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6:21" x14ac:dyDescent="0.2">
      <c r="F654" s="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6:21" x14ac:dyDescent="0.2">
      <c r="F655" s="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6:21" x14ac:dyDescent="0.2">
      <c r="F656" s="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6:21" x14ac:dyDescent="0.2">
      <c r="F657" s="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6:21" x14ac:dyDescent="0.2">
      <c r="F658" s="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6:21" x14ac:dyDescent="0.2">
      <c r="F659" s="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6:21" x14ac:dyDescent="0.2">
      <c r="F660" s="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6:21" x14ac:dyDescent="0.2">
      <c r="F661" s="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6:21" x14ac:dyDescent="0.2">
      <c r="F662" s="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6:21" x14ac:dyDescent="0.2">
      <c r="F663" s="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6:21" x14ac:dyDescent="0.2">
      <c r="F664" s="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6:21" x14ac:dyDescent="0.2">
      <c r="F665" s="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6:21" x14ac:dyDescent="0.2">
      <c r="F666" s="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6:21" x14ac:dyDescent="0.2">
      <c r="F667" s="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6:21" x14ac:dyDescent="0.2">
      <c r="F668" s="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6:21" x14ac:dyDescent="0.2">
      <c r="F669" s="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6:21" x14ac:dyDescent="0.2">
      <c r="F670" s="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6:21" x14ac:dyDescent="0.2">
      <c r="F671" s="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6:21" x14ac:dyDescent="0.2">
      <c r="F672" s="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6:21" x14ac:dyDescent="0.2">
      <c r="F673" s="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6:21" x14ac:dyDescent="0.2">
      <c r="F674" s="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6:21" x14ac:dyDescent="0.2">
      <c r="F675" s="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6:21" x14ac:dyDescent="0.2">
      <c r="F676" s="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6:21" x14ac:dyDescent="0.2">
      <c r="F677" s="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6:21" x14ac:dyDescent="0.2">
      <c r="F678" s="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6:21" x14ac:dyDescent="0.2">
      <c r="F679" s="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6:21" x14ac:dyDescent="0.2">
      <c r="F680" s="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6:21" x14ac:dyDescent="0.2">
      <c r="F681" s="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6:21" x14ac:dyDescent="0.2">
      <c r="F682" s="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6:21" x14ac:dyDescent="0.2">
      <c r="F683" s="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6:21" x14ac:dyDescent="0.2">
      <c r="F684" s="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6:21" x14ac:dyDescent="0.2">
      <c r="F685" s="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6:21" x14ac:dyDescent="0.2">
      <c r="F686" s="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6:21" x14ac:dyDescent="0.2">
      <c r="F687" s="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6:21" x14ac:dyDescent="0.2">
      <c r="F688" s="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6:21" x14ac:dyDescent="0.2">
      <c r="F689" s="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6:21" x14ac:dyDescent="0.2">
      <c r="F690" s="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6:21" x14ac:dyDescent="0.2">
      <c r="F691" s="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6:21" x14ac:dyDescent="0.2">
      <c r="F692" s="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6:21" x14ac:dyDescent="0.2">
      <c r="F693" s="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6:21" x14ac:dyDescent="0.2">
      <c r="F694" s="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6:21" x14ac:dyDescent="0.2">
      <c r="F695" s="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6:21" x14ac:dyDescent="0.2">
      <c r="F696" s="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6:21" x14ac:dyDescent="0.2">
      <c r="F697" s="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6:21" x14ac:dyDescent="0.2">
      <c r="F698" s="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6:21" x14ac:dyDescent="0.2">
      <c r="F699" s="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6:21" x14ac:dyDescent="0.2">
      <c r="F700" s="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6:21" x14ac:dyDescent="0.2">
      <c r="F701" s="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6:21" x14ac:dyDescent="0.2">
      <c r="F702" s="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6:21" x14ac:dyDescent="0.2">
      <c r="F703" s="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6:21" x14ac:dyDescent="0.2">
      <c r="F704" s="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6:21" x14ac:dyDescent="0.2">
      <c r="F705" s="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6:21" x14ac:dyDescent="0.2">
      <c r="F706" s="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6:21" x14ac:dyDescent="0.2">
      <c r="F707" s="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6:21" x14ac:dyDescent="0.2">
      <c r="F708" s="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6:21" x14ac:dyDescent="0.2">
      <c r="F709" s="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6:21" x14ac:dyDescent="0.2">
      <c r="F710" s="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6:21" x14ac:dyDescent="0.2">
      <c r="F711" s="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6:21" x14ac:dyDescent="0.2">
      <c r="F712" s="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6:21" x14ac:dyDescent="0.2">
      <c r="F713" s="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6:21" x14ac:dyDescent="0.2">
      <c r="F714" s="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6:21" x14ac:dyDescent="0.2">
      <c r="F715" s="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6:21" x14ac:dyDescent="0.2">
      <c r="F716" s="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6:21" x14ac:dyDescent="0.2">
      <c r="F717" s="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6:21" x14ac:dyDescent="0.2">
      <c r="F718" s="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6:21" x14ac:dyDescent="0.2">
      <c r="F719" s="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6:21" x14ac:dyDescent="0.2">
      <c r="F720" s="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6:21" x14ac:dyDescent="0.2">
      <c r="F721" s="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6:21" x14ac:dyDescent="0.2">
      <c r="F722" s="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6:21" x14ac:dyDescent="0.2">
      <c r="F723" s="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6:21" x14ac:dyDescent="0.2">
      <c r="F724" s="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6:21" x14ac:dyDescent="0.2">
      <c r="F725" s="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6:21" x14ac:dyDescent="0.2">
      <c r="F726" s="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6:21" x14ac:dyDescent="0.2">
      <c r="F727" s="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6:21" x14ac:dyDescent="0.2">
      <c r="F728" s="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6:21" x14ac:dyDescent="0.2">
      <c r="F729" s="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6:21" x14ac:dyDescent="0.2">
      <c r="F730" s="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6:21" x14ac:dyDescent="0.2">
      <c r="F731" s="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6:21" x14ac:dyDescent="0.2">
      <c r="F732" s="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6:21" x14ac:dyDescent="0.2">
      <c r="F733" s="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6:21" x14ac:dyDescent="0.2">
      <c r="F734" s="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6:21" x14ac:dyDescent="0.2">
      <c r="F735" s="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6:21" x14ac:dyDescent="0.2">
      <c r="F736" s="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6:21" x14ac:dyDescent="0.2">
      <c r="F737" s="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6:21" x14ac:dyDescent="0.2">
      <c r="F738" s="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6:21" x14ac:dyDescent="0.2">
      <c r="F739" s="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6:21" x14ac:dyDescent="0.2">
      <c r="F740" s="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6:21" x14ac:dyDescent="0.2">
      <c r="F741" s="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6:21" x14ac:dyDescent="0.2">
      <c r="F742" s="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6:21" x14ac:dyDescent="0.2">
      <c r="F743" s="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6:21" x14ac:dyDescent="0.2">
      <c r="F744" s="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6:21" x14ac:dyDescent="0.2">
      <c r="F745" s="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6:21" x14ac:dyDescent="0.2">
      <c r="F746" s="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6:21" x14ac:dyDescent="0.2">
      <c r="F747" s="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6:21" x14ac:dyDescent="0.2">
      <c r="F748" s="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6:21" x14ac:dyDescent="0.2">
      <c r="F749" s="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6:21" x14ac:dyDescent="0.2">
      <c r="F750" s="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6:21" x14ac:dyDescent="0.2">
      <c r="F751" s="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6:21" x14ac:dyDescent="0.2">
      <c r="F752" s="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6:21" x14ac:dyDescent="0.2">
      <c r="F753" s="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6:21" x14ac:dyDescent="0.2">
      <c r="F754" s="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6:21" x14ac:dyDescent="0.2">
      <c r="F755" s="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6:21" x14ac:dyDescent="0.2">
      <c r="F756" s="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6:21" x14ac:dyDescent="0.2">
      <c r="F757" s="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6:21" x14ac:dyDescent="0.2">
      <c r="F758" s="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6:21" x14ac:dyDescent="0.2">
      <c r="F759" s="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6:21" x14ac:dyDescent="0.2">
      <c r="F760" s="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6:21" x14ac:dyDescent="0.2">
      <c r="F761" s="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6:21" x14ac:dyDescent="0.2">
      <c r="F762" s="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6:21" x14ac:dyDescent="0.2">
      <c r="F763" s="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6:21" x14ac:dyDescent="0.2">
      <c r="F764" s="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6:21" x14ac:dyDescent="0.2">
      <c r="F765" s="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6:21" x14ac:dyDescent="0.2">
      <c r="F766" s="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6:21" x14ac:dyDescent="0.2">
      <c r="F767" s="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6:21" x14ac:dyDescent="0.2">
      <c r="F768" s="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6:21" x14ac:dyDescent="0.2">
      <c r="F769" s="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6:21" x14ac:dyDescent="0.2">
      <c r="F770" s="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6:21" x14ac:dyDescent="0.2">
      <c r="F771" s="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6:21" x14ac:dyDescent="0.2">
      <c r="F772" s="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6:21" x14ac:dyDescent="0.2">
      <c r="F773" s="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6:21" x14ac:dyDescent="0.2">
      <c r="F774" s="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6:21" x14ac:dyDescent="0.2">
      <c r="F775" s="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6:21" x14ac:dyDescent="0.2">
      <c r="F776" s="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6:21" x14ac:dyDescent="0.2">
      <c r="F777" s="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6:21" x14ac:dyDescent="0.2">
      <c r="F778" s="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6:21" x14ac:dyDescent="0.2">
      <c r="F779" s="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6:21" x14ac:dyDescent="0.2">
      <c r="F780" s="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6:21" x14ac:dyDescent="0.2">
      <c r="F781" s="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6:21" x14ac:dyDescent="0.2">
      <c r="F782" s="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6:21" x14ac:dyDescent="0.2">
      <c r="F783" s="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6:21" x14ac:dyDescent="0.2">
      <c r="F784" s="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6:21" x14ac:dyDescent="0.2">
      <c r="F785" s="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6:21" x14ac:dyDescent="0.2">
      <c r="F786" s="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6:21" x14ac:dyDescent="0.2">
      <c r="F787" s="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6:21" x14ac:dyDescent="0.2">
      <c r="F788" s="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6:21" x14ac:dyDescent="0.2">
      <c r="F789" s="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6:21" x14ac:dyDescent="0.2">
      <c r="F790" s="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6:21" x14ac:dyDescent="0.2">
      <c r="F791" s="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6:21" x14ac:dyDescent="0.2">
      <c r="F792" s="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6:21" x14ac:dyDescent="0.2">
      <c r="F793" s="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6:21" x14ac:dyDescent="0.2">
      <c r="F794" s="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6:21" x14ac:dyDescent="0.2">
      <c r="F795" s="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6:21" x14ac:dyDescent="0.2">
      <c r="F796" s="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6:21" x14ac:dyDescent="0.2">
      <c r="F797" s="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6:21" x14ac:dyDescent="0.2">
      <c r="F798" s="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6:21" x14ac:dyDescent="0.2">
      <c r="F799" s="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6:21" x14ac:dyDescent="0.2">
      <c r="F800" s="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6:21" x14ac:dyDescent="0.2">
      <c r="F801" s="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6:21" x14ac:dyDescent="0.2">
      <c r="F802" s="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6:21" x14ac:dyDescent="0.2">
      <c r="F803" s="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6:21" x14ac:dyDescent="0.2">
      <c r="F804" s="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6:21" x14ac:dyDescent="0.2">
      <c r="F805" s="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6:21" x14ac:dyDescent="0.2">
      <c r="F806" s="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6:21" x14ac:dyDescent="0.2">
      <c r="F807" s="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6:21" x14ac:dyDescent="0.2">
      <c r="F808" s="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6:21" x14ac:dyDescent="0.2">
      <c r="F809" s="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6:21" x14ac:dyDescent="0.2">
      <c r="F810" s="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6:21" x14ac:dyDescent="0.2">
      <c r="F811" s="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</sheetData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9"/>
  <sheetViews>
    <sheetView workbookViewId="0">
      <pane ySplit="1" topLeftCell="A2" activePane="bottomLeft" state="frozen"/>
      <selection activeCell="B1" sqref="B1"/>
      <selection pane="bottomLeft" activeCell="G3" sqref="G3"/>
    </sheetView>
  </sheetViews>
  <sheetFormatPr defaultRowHeight="12.75" x14ac:dyDescent="0.2"/>
  <cols>
    <col min="1" max="1" width="5.85546875" style="47" bestFit="1" customWidth="1"/>
    <col min="2" max="2" width="11" style="47" customWidth="1"/>
    <col min="3" max="3" width="9" style="47" bestFit="1" customWidth="1"/>
    <col min="4" max="4" width="5.140625" style="47" customWidth="1"/>
    <col min="5" max="7" width="11" style="47" customWidth="1"/>
    <col min="8" max="8" width="8.42578125" style="47" bestFit="1" customWidth="1"/>
    <col min="9" max="256" width="9.140625" style="47"/>
    <col min="257" max="257" width="5.85546875" style="47" bestFit="1" customWidth="1"/>
    <col min="258" max="258" width="11" style="47" customWidth="1"/>
    <col min="259" max="259" width="9" style="47" bestFit="1" customWidth="1"/>
    <col min="260" max="260" width="5.140625" style="47" customWidth="1"/>
    <col min="261" max="263" width="11" style="47" customWidth="1"/>
    <col min="264" max="264" width="8.42578125" style="47" bestFit="1" customWidth="1"/>
    <col min="265" max="512" width="9.140625" style="47"/>
    <col min="513" max="513" width="5.85546875" style="47" bestFit="1" customWidth="1"/>
    <col min="514" max="514" width="11" style="47" customWidth="1"/>
    <col min="515" max="515" width="9" style="47" bestFit="1" customWidth="1"/>
    <col min="516" max="516" width="5.140625" style="47" customWidth="1"/>
    <col min="517" max="519" width="11" style="47" customWidth="1"/>
    <col min="520" max="520" width="8.42578125" style="47" bestFit="1" customWidth="1"/>
    <col min="521" max="768" width="9.140625" style="47"/>
    <col min="769" max="769" width="5.85546875" style="47" bestFit="1" customWidth="1"/>
    <col min="770" max="770" width="11" style="47" customWidth="1"/>
    <col min="771" max="771" width="9" style="47" bestFit="1" customWidth="1"/>
    <col min="772" max="772" width="5.140625" style="47" customWidth="1"/>
    <col min="773" max="775" width="11" style="47" customWidth="1"/>
    <col min="776" max="776" width="8.42578125" style="47" bestFit="1" customWidth="1"/>
    <col min="777" max="1024" width="9.140625" style="47"/>
    <col min="1025" max="1025" width="5.85546875" style="47" bestFit="1" customWidth="1"/>
    <col min="1026" max="1026" width="11" style="47" customWidth="1"/>
    <col min="1027" max="1027" width="9" style="47" bestFit="1" customWidth="1"/>
    <col min="1028" max="1028" width="5.140625" style="47" customWidth="1"/>
    <col min="1029" max="1031" width="11" style="47" customWidth="1"/>
    <col min="1032" max="1032" width="8.42578125" style="47" bestFit="1" customWidth="1"/>
    <col min="1033" max="1280" width="9.140625" style="47"/>
    <col min="1281" max="1281" width="5.85546875" style="47" bestFit="1" customWidth="1"/>
    <col min="1282" max="1282" width="11" style="47" customWidth="1"/>
    <col min="1283" max="1283" width="9" style="47" bestFit="1" customWidth="1"/>
    <col min="1284" max="1284" width="5.140625" style="47" customWidth="1"/>
    <col min="1285" max="1287" width="11" style="47" customWidth="1"/>
    <col min="1288" max="1288" width="8.42578125" style="47" bestFit="1" customWidth="1"/>
    <col min="1289" max="1536" width="9.140625" style="47"/>
    <col min="1537" max="1537" width="5.85546875" style="47" bestFit="1" customWidth="1"/>
    <col min="1538" max="1538" width="11" style="47" customWidth="1"/>
    <col min="1539" max="1539" width="9" style="47" bestFit="1" customWidth="1"/>
    <col min="1540" max="1540" width="5.140625" style="47" customWidth="1"/>
    <col min="1541" max="1543" width="11" style="47" customWidth="1"/>
    <col min="1544" max="1544" width="8.42578125" style="47" bestFit="1" customWidth="1"/>
    <col min="1545" max="1792" width="9.140625" style="47"/>
    <col min="1793" max="1793" width="5.85546875" style="47" bestFit="1" customWidth="1"/>
    <col min="1794" max="1794" width="11" style="47" customWidth="1"/>
    <col min="1795" max="1795" width="9" style="47" bestFit="1" customWidth="1"/>
    <col min="1796" max="1796" width="5.140625" style="47" customWidth="1"/>
    <col min="1797" max="1799" width="11" style="47" customWidth="1"/>
    <col min="1800" max="1800" width="8.42578125" style="47" bestFit="1" customWidth="1"/>
    <col min="1801" max="2048" width="9.140625" style="47"/>
    <col min="2049" max="2049" width="5.85546875" style="47" bestFit="1" customWidth="1"/>
    <col min="2050" max="2050" width="11" style="47" customWidth="1"/>
    <col min="2051" max="2051" width="9" style="47" bestFit="1" customWidth="1"/>
    <col min="2052" max="2052" width="5.140625" style="47" customWidth="1"/>
    <col min="2053" max="2055" width="11" style="47" customWidth="1"/>
    <col min="2056" max="2056" width="8.42578125" style="47" bestFit="1" customWidth="1"/>
    <col min="2057" max="2304" width="9.140625" style="47"/>
    <col min="2305" max="2305" width="5.85546875" style="47" bestFit="1" customWidth="1"/>
    <col min="2306" max="2306" width="11" style="47" customWidth="1"/>
    <col min="2307" max="2307" width="9" style="47" bestFit="1" customWidth="1"/>
    <col min="2308" max="2308" width="5.140625" style="47" customWidth="1"/>
    <col min="2309" max="2311" width="11" style="47" customWidth="1"/>
    <col min="2312" max="2312" width="8.42578125" style="47" bestFit="1" customWidth="1"/>
    <col min="2313" max="2560" width="9.140625" style="47"/>
    <col min="2561" max="2561" width="5.85546875" style="47" bestFit="1" customWidth="1"/>
    <col min="2562" max="2562" width="11" style="47" customWidth="1"/>
    <col min="2563" max="2563" width="9" style="47" bestFit="1" customWidth="1"/>
    <col min="2564" max="2564" width="5.140625" style="47" customWidth="1"/>
    <col min="2565" max="2567" width="11" style="47" customWidth="1"/>
    <col min="2568" max="2568" width="8.42578125" style="47" bestFit="1" customWidth="1"/>
    <col min="2569" max="2816" width="9.140625" style="47"/>
    <col min="2817" max="2817" width="5.85546875" style="47" bestFit="1" customWidth="1"/>
    <col min="2818" max="2818" width="11" style="47" customWidth="1"/>
    <col min="2819" max="2819" width="9" style="47" bestFit="1" customWidth="1"/>
    <col min="2820" max="2820" width="5.140625" style="47" customWidth="1"/>
    <col min="2821" max="2823" width="11" style="47" customWidth="1"/>
    <col min="2824" max="2824" width="8.42578125" style="47" bestFit="1" customWidth="1"/>
    <col min="2825" max="3072" width="9.140625" style="47"/>
    <col min="3073" max="3073" width="5.85546875" style="47" bestFit="1" customWidth="1"/>
    <col min="3074" max="3074" width="11" style="47" customWidth="1"/>
    <col min="3075" max="3075" width="9" style="47" bestFit="1" customWidth="1"/>
    <col min="3076" max="3076" width="5.140625" style="47" customWidth="1"/>
    <col min="3077" max="3079" width="11" style="47" customWidth="1"/>
    <col min="3080" max="3080" width="8.42578125" style="47" bestFit="1" customWidth="1"/>
    <col min="3081" max="3328" width="9.140625" style="47"/>
    <col min="3329" max="3329" width="5.85546875" style="47" bestFit="1" customWidth="1"/>
    <col min="3330" max="3330" width="11" style="47" customWidth="1"/>
    <col min="3331" max="3331" width="9" style="47" bestFit="1" customWidth="1"/>
    <col min="3332" max="3332" width="5.140625" style="47" customWidth="1"/>
    <col min="3333" max="3335" width="11" style="47" customWidth="1"/>
    <col min="3336" max="3336" width="8.42578125" style="47" bestFit="1" customWidth="1"/>
    <col min="3337" max="3584" width="9.140625" style="47"/>
    <col min="3585" max="3585" width="5.85546875" style="47" bestFit="1" customWidth="1"/>
    <col min="3586" max="3586" width="11" style="47" customWidth="1"/>
    <col min="3587" max="3587" width="9" style="47" bestFit="1" customWidth="1"/>
    <col min="3588" max="3588" width="5.140625" style="47" customWidth="1"/>
    <col min="3589" max="3591" width="11" style="47" customWidth="1"/>
    <col min="3592" max="3592" width="8.42578125" style="47" bestFit="1" customWidth="1"/>
    <col min="3593" max="3840" width="9.140625" style="47"/>
    <col min="3841" max="3841" width="5.85546875" style="47" bestFit="1" customWidth="1"/>
    <col min="3842" max="3842" width="11" style="47" customWidth="1"/>
    <col min="3843" max="3843" width="9" style="47" bestFit="1" customWidth="1"/>
    <col min="3844" max="3844" width="5.140625" style="47" customWidth="1"/>
    <col min="3845" max="3847" width="11" style="47" customWidth="1"/>
    <col min="3848" max="3848" width="8.42578125" style="47" bestFit="1" customWidth="1"/>
    <col min="3849" max="4096" width="9.140625" style="47"/>
    <col min="4097" max="4097" width="5.85546875" style="47" bestFit="1" customWidth="1"/>
    <col min="4098" max="4098" width="11" style="47" customWidth="1"/>
    <col min="4099" max="4099" width="9" style="47" bestFit="1" customWidth="1"/>
    <col min="4100" max="4100" width="5.140625" style="47" customWidth="1"/>
    <col min="4101" max="4103" width="11" style="47" customWidth="1"/>
    <col min="4104" max="4104" width="8.42578125" style="47" bestFit="1" customWidth="1"/>
    <col min="4105" max="4352" width="9.140625" style="47"/>
    <col min="4353" max="4353" width="5.85546875" style="47" bestFit="1" customWidth="1"/>
    <col min="4354" max="4354" width="11" style="47" customWidth="1"/>
    <col min="4355" max="4355" width="9" style="47" bestFit="1" customWidth="1"/>
    <col min="4356" max="4356" width="5.140625" style="47" customWidth="1"/>
    <col min="4357" max="4359" width="11" style="47" customWidth="1"/>
    <col min="4360" max="4360" width="8.42578125" style="47" bestFit="1" customWidth="1"/>
    <col min="4361" max="4608" width="9.140625" style="47"/>
    <col min="4609" max="4609" width="5.85546875" style="47" bestFit="1" customWidth="1"/>
    <col min="4610" max="4610" width="11" style="47" customWidth="1"/>
    <col min="4611" max="4611" width="9" style="47" bestFit="1" customWidth="1"/>
    <col min="4612" max="4612" width="5.140625" style="47" customWidth="1"/>
    <col min="4613" max="4615" width="11" style="47" customWidth="1"/>
    <col min="4616" max="4616" width="8.42578125" style="47" bestFit="1" customWidth="1"/>
    <col min="4617" max="4864" width="9.140625" style="47"/>
    <col min="4865" max="4865" width="5.85546875" style="47" bestFit="1" customWidth="1"/>
    <col min="4866" max="4866" width="11" style="47" customWidth="1"/>
    <col min="4867" max="4867" width="9" style="47" bestFit="1" customWidth="1"/>
    <col min="4868" max="4868" width="5.140625" style="47" customWidth="1"/>
    <col min="4869" max="4871" width="11" style="47" customWidth="1"/>
    <col min="4872" max="4872" width="8.42578125" style="47" bestFit="1" customWidth="1"/>
    <col min="4873" max="5120" width="9.140625" style="47"/>
    <col min="5121" max="5121" width="5.85546875" style="47" bestFit="1" customWidth="1"/>
    <col min="5122" max="5122" width="11" style="47" customWidth="1"/>
    <col min="5123" max="5123" width="9" style="47" bestFit="1" customWidth="1"/>
    <col min="5124" max="5124" width="5.140625" style="47" customWidth="1"/>
    <col min="5125" max="5127" width="11" style="47" customWidth="1"/>
    <col min="5128" max="5128" width="8.42578125" style="47" bestFit="1" customWidth="1"/>
    <col min="5129" max="5376" width="9.140625" style="47"/>
    <col min="5377" max="5377" width="5.85546875" style="47" bestFit="1" customWidth="1"/>
    <col min="5378" max="5378" width="11" style="47" customWidth="1"/>
    <col min="5379" max="5379" width="9" style="47" bestFit="1" customWidth="1"/>
    <col min="5380" max="5380" width="5.140625" style="47" customWidth="1"/>
    <col min="5381" max="5383" width="11" style="47" customWidth="1"/>
    <col min="5384" max="5384" width="8.42578125" style="47" bestFit="1" customWidth="1"/>
    <col min="5385" max="5632" width="9.140625" style="47"/>
    <col min="5633" max="5633" width="5.85546875" style="47" bestFit="1" customWidth="1"/>
    <col min="5634" max="5634" width="11" style="47" customWidth="1"/>
    <col min="5635" max="5635" width="9" style="47" bestFit="1" customWidth="1"/>
    <col min="5636" max="5636" width="5.140625" style="47" customWidth="1"/>
    <col min="5637" max="5639" width="11" style="47" customWidth="1"/>
    <col min="5640" max="5640" width="8.42578125" style="47" bestFit="1" customWidth="1"/>
    <col min="5641" max="5888" width="9.140625" style="47"/>
    <col min="5889" max="5889" width="5.85546875" style="47" bestFit="1" customWidth="1"/>
    <col min="5890" max="5890" width="11" style="47" customWidth="1"/>
    <col min="5891" max="5891" width="9" style="47" bestFit="1" customWidth="1"/>
    <col min="5892" max="5892" width="5.140625" style="47" customWidth="1"/>
    <col min="5893" max="5895" width="11" style="47" customWidth="1"/>
    <col min="5896" max="5896" width="8.42578125" style="47" bestFit="1" customWidth="1"/>
    <col min="5897" max="6144" width="9.140625" style="47"/>
    <col min="6145" max="6145" width="5.85546875" style="47" bestFit="1" customWidth="1"/>
    <col min="6146" max="6146" width="11" style="47" customWidth="1"/>
    <col min="6147" max="6147" width="9" style="47" bestFit="1" customWidth="1"/>
    <col min="6148" max="6148" width="5.140625" style="47" customWidth="1"/>
    <col min="6149" max="6151" width="11" style="47" customWidth="1"/>
    <col min="6152" max="6152" width="8.42578125" style="47" bestFit="1" customWidth="1"/>
    <col min="6153" max="6400" width="9.140625" style="47"/>
    <col min="6401" max="6401" width="5.85546875" style="47" bestFit="1" customWidth="1"/>
    <col min="6402" max="6402" width="11" style="47" customWidth="1"/>
    <col min="6403" max="6403" width="9" style="47" bestFit="1" customWidth="1"/>
    <col min="6404" max="6404" width="5.140625" style="47" customWidth="1"/>
    <col min="6405" max="6407" width="11" style="47" customWidth="1"/>
    <col min="6408" max="6408" width="8.42578125" style="47" bestFit="1" customWidth="1"/>
    <col min="6409" max="6656" width="9.140625" style="47"/>
    <col min="6657" max="6657" width="5.85546875" style="47" bestFit="1" customWidth="1"/>
    <col min="6658" max="6658" width="11" style="47" customWidth="1"/>
    <col min="6659" max="6659" width="9" style="47" bestFit="1" customWidth="1"/>
    <col min="6660" max="6660" width="5.140625" style="47" customWidth="1"/>
    <col min="6661" max="6663" width="11" style="47" customWidth="1"/>
    <col min="6664" max="6664" width="8.42578125" style="47" bestFit="1" customWidth="1"/>
    <col min="6665" max="6912" width="9.140625" style="47"/>
    <col min="6913" max="6913" width="5.85546875" style="47" bestFit="1" customWidth="1"/>
    <col min="6914" max="6914" width="11" style="47" customWidth="1"/>
    <col min="6915" max="6915" width="9" style="47" bestFit="1" customWidth="1"/>
    <col min="6916" max="6916" width="5.140625" style="47" customWidth="1"/>
    <col min="6917" max="6919" width="11" style="47" customWidth="1"/>
    <col min="6920" max="6920" width="8.42578125" style="47" bestFit="1" customWidth="1"/>
    <col min="6921" max="7168" width="9.140625" style="47"/>
    <col min="7169" max="7169" width="5.85546875" style="47" bestFit="1" customWidth="1"/>
    <col min="7170" max="7170" width="11" style="47" customWidth="1"/>
    <col min="7171" max="7171" width="9" style="47" bestFit="1" customWidth="1"/>
    <col min="7172" max="7172" width="5.140625" style="47" customWidth="1"/>
    <col min="7173" max="7175" width="11" style="47" customWidth="1"/>
    <col min="7176" max="7176" width="8.42578125" style="47" bestFit="1" customWidth="1"/>
    <col min="7177" max="7424" width="9.140625" style="47"/>
    <col min="7425" max="7425" width="5.85546875" style="47" bestFit="1" customWidth="1"/>
    <col min="7426" max="7426" width="11" style="47" customWidth="1"/>
    <col min="7427" max="7427" width="9" style="47" bestFit="1" customWidth="1"/>
    <col min="7428" max="7428" width="5.140625" style="47" customWidth="1"/>
    <col min="7429" max="7431" width="11" style="47" customWidth="1"/>
    <col min="7432" max="7432" width="8.42578125" style="47" bestFit="1" customWidth="1"/>
    <col min="7433" max="7680" width="9.140625" style="47"/>
    <col min="7681" max="7681" width="5.85546875" style="47" bestFit="1" customWidth="1"/>
    <col min="7682" max="7682" width="11" style="47" customWidth="1"/>
    <col min="7683" max="7683" width="9" style="47" bestFit="1" customWidth="1"/>
    <col min="7684" max="7684" width="5.140625" style="47" customWidth="1"/>
    <col min="7685" max="7687" width="11" style="47" customWidth="1"/>
    <col min="7688" max="7688" width="8.42578125" style="47" bestFit="1" customWidth="1"/>
    <col min="7689" max="7936" width="9.140625" style="47"/>
    <col min="7937" max="7937" width="5.85546875" style="47" bestFit="1" customWidth="1"/>
    <col min="7938" max="7938" width="11" style="47" customWidth="1"/>
    <col min="7939" max="7939" width="9" style="47" bestFit="1" customWidth="1"/>
    <col min="7940" max="7940" width="5.140625" style="47" customWidth="1"/>
    <col min="7941" max="7943" width="11" style="47" customWidth="1"/>
    <col min="7944" max="7944" width="8.42578125" style="47" bestFit="1" customWidth="1"/>
    <col min="7945" max="8192" width="9.140625" style="47"/>
    <col min="8193" max="8193" width="5.85546875" style="47" bestFit="1" customWidth="1"/>
    <col min="8194" max="8194" width="11" style="47" customWidth="1"/>
    <col min="8195" max="8195" width="9" style="47" bestFit="1" customWidth="1"/>
    <col min="8196" max="8196" width="5.140625" style="47" customWidth="1"/>
    <col min="8197" max="8199" width="11" style="47" customWidth="1"/>
    <col min="8200" max="8200" width="8.42578125" style="47" bestFit="1" customWidth="1"/>
    <col min="8201" max="8448" width="9.140625" style="47"/>
    <col min="8449" max="8449" width="5.85546875" style="47" bestFit="1" customWidth="1"/>
    <col min="8450" max="8450" width="11" style="47" customWidth="1"/>
    <col min="8451" max="8451" width="9" style="47" bestFit="1" customWidth="1"/>
    <col min="8452" max="8452" width="5.140625" style="47" customWidth="1"/>
    <col min="8453" max="8455" width="11" style="47" customWidth="1"/>
    <col min="8456" max="8456" width="8.42578125" style="47" bestFit="1" customWidth="1"/>
    <col min="8457" max="8704" width="9.140625" style="47"/>
    <col min="8705" max="8705" width="5.85546875" style="47" bestFit="1" customWidth="1"/>
    <col min="8706" max="8706" width="11" style="47" customWidth="1"/>
    <col min="8707" max="8707" width="9" style="47" bestFit="1" customWidth="1"/>
    <col min="8708" max="8708" width="5.140625" style="47" customWidth="1"/>
    <col min="8709" max="8711" width="11" style="47" customWidth="1"/>
    <col min="8712" max="8712" width="8.42578125" style="47" bestFit="1" customWidth="1"/>
    <col min="8713" max="8960" width="9.140625" style="47"/>
    <col min="8961" max="8961" width="5.85546875" style="47" bestFit="1" customWidth="1"/>
    <col min="8962" max="8962" width="11" style="47" customWidth="1"/>
    <col min="8963" max="8963" width="9" style="47" bestFit="1" customWidth="1"/>
    <col min="8964" max="8964" width="5.140625" style="47" customWidth="1"/>
    <col min="8965" max="8967" width="11" style="47" customWidth="1"/>
    <col min="8968" max="8968" width="8.42578125" style="47" bestFit="1" customWidth="1"/>
    <col min="8969" max="9216" width="9.140625" style="47"/>
    <col min="9217" max="9217" width="5.85546875" style="47" bestFit="1" customWidth="1"/>
    <col min="9218" max="9218" width="11" style="47" customWidth="1"/>
    <col min="9219" max="9219" width="9" style="47" bestFit="1" customWidth="1"/>
    <col min="9220" max="9220" width="5.140625" style="47" customWidth="1"/>
    <col min="9221" max="9223" width="11" style="47" customWidth="1"/>
    <col min="9224" max="9224" width="8.42578125" style="47" bestFit="1" customWidth="1"/>
    <col min="9225" max="9472" width="9.140625" style="47"/>
    <col min="9473" max="9473" width="5.85546875" style="47" bestFit="1" customWidth="1"/>
    <col min="9474" max="9474" width="11" style="47" customWidth="1"/>
    <col min="9475" max="9475" width="9" style="47" bestFit="1" customWidth="1"/>
    <col min="9476" max="9476" width="5.140625" style="47" customWidth="1"/>
    <col min="9477" max="9479" width="11" style="47" customWidth="1"/>
    <col min="9480" max="9480" width="8.42578125" style="47" bestFit="1" customWidth="1"/>
    <col min="9481" max="9728" width="9.140625" style="47"/>
    <col min="9729" max="9729" width="5.85546875" style="47" bestFit="1" customWidth="1"/>
    <col min="9730" max="9730" width="11" style="47" customWidth="1"/>
    <col min="9731" max="9731" width="9" style="47" bestFit="1" customWidth="1"/>
    <col min="9732" max="9732" width="5.140625" style="47" customWidth="1"/>
    <col min="9733" max="9735" width="11" style="47" customWidth="1"/>
    <col min="9736" max="9736" width="8.42578125" style="47" bestFit="1" customWidth="1"/>
    <col min="9737" max="9984" width="9.140625" style="47"/>
    <col min="9985" max="9985" width="5.85546875" style="47" bestFit="1" customWidth="1"/>
    <col min="9986" max="9986" width="11" style="47" customWidth="1"/>
    <col min="9987" max="9987" width="9" style="47" bestFit="1" customWidth="1"/>
    <col min="9988" max="9988" width="5.140625" style="47" customWidth="1"/>
    <col min="9989" max="9991" width="11" style="47" customWidth="1"/>
    <col min="9992" max="9992" width="8.42578125" style="47" bestFit="1" customWidth="1"/>
    <col min="9993" max="10240" width="9.140625" style="47"/>
    <col min="10241" max="10241" width="5.85546875" style="47" bestFit="1" customWidth="1"/>
    <col min="10242" max="10242" width="11" style="47" customWidth="1"/>
    <col min="10243" max="10243" width="9" style="47" bestFit="1" customWidth="1"/>
    <col min="10244" max="10244" width="5.140625" style="47" customWidth="1"/>
    <col min="10245" max="10247" width="11" style="47" customWidth="1"/>
    <col min="10248" max="10248" width="8.42578125" style="47" bestFit="1" customWidth="1"/>
    <col min="10249" max="10496" width="9.140625" style="47"/>
    <col min="10497" max="10497" width="5.85546875" style="47" bestFit="1" customWidth="1"/>
    <col min="10498" max="10498" width="11" style="47" customWidth="1"/>
    <col min="10499" max="10499" width="9" style="47" bestFit="1" customWidth="1"/>
    <col min="10500" max="10500" width="5.140625" style="47" customWidth="1"/>
    <col min="10501" max="10503" width="11" style="47" customWidth="1"/>
    <col min="10504" max="10504" width="8.42578125" style="47" bestFit="1" customWidth="1"/>
    <col min="10505" max="10752" width="9.140625" style="47"/>
    <col min="10753" max="10753" width="5.85546875" style="47" bestFit="1" customWidth="1"/>
    <col min="10754" max="10754" width="11" style="47" customWidth="1"/>
    <col min="10755" max="10755" width="9" style="47" bestFit="1" customWidth="1"/>
    <col min="10756" max="10756" width="5.140625" style="47" customWidth="1"/>
    <col min="10757" max="10759" width="11" style="47" customWidth="1"/>
    <col min="10760" max="10760" width="8.42578125" style="47" bestFit="1" customWidth="1"/>
    <col min="10761" max="11008" width="9.140625" style="47"/>
    <col min="11009" max="11009" width="5.85546875" style="47" bestFit="1" customWidth="1"/>
    <col min="11010" max="11010" width="11" style="47" customWidth="1"/>
    <col min="11011" max="11011" width="9" style="47" bestFit="1" customWidth="1"/>
    <col min="11012" max="11012" width="5.140625" style="47" customWidth="1"/>
    <col min="11013" max="11015" width="11" style="47" customWidth="1"/>
    <col min="11016" max="11016" width="8.42578125" style="47" bestFit="1" customWidth="1"/>
    <col min="11017" max="11264" width="9.140625" style="47"/>
    <col min="11265" max="11265" width="5.85546875" style="47" bestFit="1" customWidth="1"/>
    <col min="11266" max="11266" width="11" style="47" customWidth="1"/>
    <col min="11267" max="11267" width="9" style="47" bestFit="1" customWidth="1"/>
    <col min="11268" max="11268" width="5.140625" style="47" customWidth="1"/>
    <col min="11269" max="11271" width="11" style="47" customWidth="1"/>
    <col min="11272" max="11272" width="8.42578125" style="47" bestFit="1" customWidth="1"/>
    <col min="11273" max="11520" width="9.140625" style="47"/>
    <col min="11521" max="11521" width="5.85546875" style="47" bestFit="1" customWidth="1"/>
    <col min="11522" max="11522" width="11" style="47" customWidth="1"/>
    <col min="11523" max="11523" width="9" style="47" bestFit="1" customWidth="1"/>
    <col min="11524" max="11524" width="5.140625" style="47" customWidth="1"/>
    <col min="11525" max="11527" width="11" style="47" customWidth="1"/>
    <col min="11528" max="11528" width="8.42578125" style="47" bestFit="1" customWidth="1"/>
    <col min="11529" max="11776" width="9.140625" style="47"/>
    <col min="11777" max="11777" width="5.85546875" style="47" bestFit="1" customWidth="1"/>
    <col min="11778" max="11778" width="11" style="47" customWidth="1"/>
    <col min="11779" max="11779" width="9" style="47" bestFit="1" customWidth="1"/>
    <col min="11780" max="11780" width="5.140625" style="47" customWidth="1"/>
    <col min="11781" max="11783" width="11" style="47" customWidth="1"/>
    <col min="11784" max="11784" width="8.42578125" style="47" bestFit="1" customWidth="1"/>
    <col min="11785" max="12032" width="9.140625" style="47"/>
    <col min="12033" max="12033" width="5.85546875" style="47" bestFit="1" customWidth="1"/>
    <col min="12034" max="12034" width="11" style="47" customWidth="1"/>
    <col min="12035" max="12035" width="9" style="47" bestFit="1" customWidth="1"/>
    <col min="12036" max="12036" width="5.140625" style="47" customWidth="1"/>
    <col min="12037" max="12039" width="11" style="47" customWidth="1"/>
    <col min="12040" max="12040" width="8.42578125" style="47" bestFit="1" customWidth="1"/>
    <col min="12041" max="12288" width="9.140625" style="47"/>
    <col min="12289" max="12289" width="5.85546875" style="47" bestFit="1" customWidth="1"/>
    <col min="12290" max="12290" width="11" style="47" customWidth="1"/>
    <col min="12291" max="12291" width="9" style="47" bestFit="1" customWidth="1"/>
    <col min="12292" max="12292" width="5.140625" style="47" customWidth="1"/>
    <col min="12293" max="12295" width="11" style="47" customWidth="1"/>
    <col min="12296" max="12296" width="8.42578125" style="47" bestFit="1" customWidth="1"/>
    <col min="12297" max="12544" width="9.140625" style="47"/>
    <col min="12545" max="12545" width="5.85546875" style="47" bestFit="1" customWidth="1"/>
    <col min="12546" max="12546" width="11" style="47" customWidth="1"/>
    <col min="12547" max="12547" width="9" style="47" bestFit="1" customWidth="1"/>
    <col min="12548" max="12548" width="5.140625" style="47" customWidth="1"/>
    <col min="12549" max="12551" width="11" style="47" customWidth="1"/>
    <col min="12552" max="12552" width="8.42578125" style="47" bestFit="1" customWidth="1"/>
    <col min="12553" max="12800" width="9.140625" style="47"/>
    <col min="12801" max="12801" width="5.85546875" style="47" bestFit="1" customWidth="1"/>
    <col min="12802" max="12802" width="11" style="47" customWidth="1"/>
    <col min="12803" max="12803" width="9" style="47" bestFit="1" customWidth="1"/>
    <col min="12804" max="12804" width="5.140625" style="47" customWidth="1"/>
    <col min="12805" max="12807" width="11" style="47" customWidth="1"/>
    <col min="12808" max="12808" width="8.42578125" style="47" bestFit="1" customWidth="1"/>
    <col min="12809" max="13056" width="9.140625" style="47"/>
    <col min="13057" max="13057" width="5.85546875" style="47" bestFit="1" customWidth="1"/>
    <col min="13058" max="13058" width="11" style="47" customWidth="1"/>
    <col min="13059" max="13059" width="9" style="47" bestFit="1" customWidth="1"/>
    <col min="13060" max="13060" width="5.140625" style="47" customWidth="1"/>
    <col min="13061" max="13063" width="11" style="47" customWidth="1"/>
    <col min="13064" max="13064" width="8.42578125" style="47" bestFit="1" customWidth="1"/>
    <col min="13065" max="13312" width="9.140625" style="47"/>
    <col min="13313" max="13313" width="5.85546875" style="47" bestFit="1" customWidth="1"/>
    <col min="13314" max="13314" width="11" style="47" customWidth="1"/>
    <col min="13315" max="13315" width="9" style="47" bestFit="1" customWidth="1"/>
    <col min="13316" max="13316" width="5.140625" style="47" customWidth="1"/>
    <col min="13317" max="13319" width="11" style="47" customWidth="1"/>
    <col min="13320" max="13320" width="8.42578125" style="47" bestFit="1" customWidth="1"/>
    <col min="13321" max="13568" width="9.140625" style="47"/>
    <col min="13569" max="13569" width="5.85546875" style="47" bestFit="1" customWidth="1"/>
    <col min="13570" max="13570" width="11" style="47" customWidth="1"/>
    <col min="13571" max="13571" width="9" style="47" bestFit="1" customWidth="1"/>
    <col min="13572" max="13572" width="5.140625" style="47" customWidth="1"/>
    <col min="13573" max="13575" width="11" style="47" customWidth="1"/>
    <col min="13576" max="13576" width="8.42578125" style="47" bestFit="1" customWidth="1"/>
    <col min="13577" max="13824" width="9.140625" style="47"/>
    <col min="13825" max="13825" width="5.85546875" style="47" bestFit="1" customWidth="1"/>
    <col min="13826" max="13826" width="11" style="47" customWidth="1"/>
    <col min="13827" max="13827" width="9" style="47" bestFit="1" customWidth="1"/>
    <col min="13828" max="13828" width="5.140625" style="47" customWidth="1"/>
    <col min="13829" max="13831" width="11" style="47" customWidth="1"/>
    <col min="13832" max="13832" width="8.42578125" style="47" bestFit="1" customWidth="1"/>
    <col min="13833" max="14080" width="9.140625" style="47"/>
    <col min="14081" max="14081" width="5.85546875" style="47" bestFit="1" customWidth="1"/>
    <col min="14082" max="14082" width="11" style="47" customWidth="1"/>
    <col min="14083" max="14083" width="9" style="47" bestFit="1" customWidth="1"/>
    <col min="14084" max="14084" width="5.140625" style="47" customWidth="1"/>
    <col min="14085" max="14087" width="11" style="47" customWidth="1"/>
    <col min="14088" max="14088" width="8.42578125" style="47" bestFit="1" customWidth="1"/>
    <col min="14089" max="14336" width="9.140625" style="47"/>
    <col min="14337" max="14337" width="5.85546875" style="47" bestFit="1" customWidth="1"/>
    <col min="14338" max="14338" width="11" style="47" customWidth="1"/>
    <col min="14339" max="14339" width="9" style="47" bestFit="1" customWidth="1"/>
    <col min="14340" max="14340" width="5.140625" style="47" customWidth="1"/>
    <col min="14341" max="14343" width="11" style="47" customWidth="1"/>
    <col min="14344" max="14344" width="8.42578125" style="47" bestFit="1" customWidth="1"/>
    <col min="14345" max="14592" width="9.140625" style="47"/>
    <col min="14593" max="14593" width="5.85546875" style="47" bestFit="1" customWidth="1"/>
    <col min="14594" max="14594" width="11" style="47" customWidth="1"/>
    <col min="14595" max="14595" width="9" style="47" bestFit="1" customWidth="1"/>
    <col min="14596" max="14596" width="5.140625" style="47" customWidth="1"/>
    <col min="14597" max="14599" width="11" style="47" customWidth="1"/>
    <col min="14600" max="14600" width="8.42578125" style="47" bestFit="1" customWidth="1"/>
    <col min="14601" max="14848" width="9.140625" style="47"/>
    <col min="14849" max="14849" width="5.85546875" style="47" bestFit="1" customWidth="1"/>
    <col min="14850" max="14850" width="11" style="47" customWidth="1"/>
    <col min="14851" max="14851" width="9" style="47" bestFit="1" customWidth="1"/>
    <col min="14852" max="14852" width="5.140625" style="47" customWidth="1"/>
    <col min="14853" max="14855" width="11" style="47" customWidth="1"/>
    <col min="14856" max="14856" width="8.42578125" style="47" bestFit="1" customWidth="1"/>
    <col min="14857" max="15104" width="9.140625" style="47"/>
    <col min="15105" max="15105" width="5.85546875" style="47" bestFit="1" customWidth="1"/>
    <col min="15106" max="15106" width="11" style="47" customWidth="1"/>
    <col min="15107" max="15107" width="9" style="47" bestFit="1" customWidth="1"/>
    <col min="15108" max="15108" width="5.140625" style="47" customWidth="1"/>
    <col min="15109" max="15111" width="11" style="47" customWidth="1"/>
    <col min="15112" max="15112" width="8.42578125" style="47" bestFit="1" customWidth="1"/>
    <col min="15113" max="15360" width="9.140625" style="47"/>
    <col min="15361" max="15361" width="5.85546875" style="47" bestFit="1" customWidth="1"/>
    <col min="15362" max="15362" width="11" style="47" customWidth="1"/>
    <col min="15363" max="15363" width="9" style="47" bestFit="1" customWidth="1"/>
    <col min="15364" max="15364" width="5.140625" style="47" customWidth="1"/>
    <col min="15365" max="15367" width="11" style="47" customWidth="1"/>
    <col min="15368" max="15368" width="8.42578125" style="47" bestFit="1" customWidth="1"/>
    <col min="15369" max="15616" width="9.140625" style="47"/>
    <col min="15617" max="15617" width="5.85546875" style="47" bestFit="1" customWidth="1"/>
    <col min="15618" max="15618" width="11" style="47" customWidth="1"/>
    <col min="15619" max="15619" width="9" style="47" bestFit="1" customWidth="1"/>
    <col min="15620" max="15620" width="5.140625" style="47" customWidth="1"/>
    <col min="15621" max="15623" width="11" style="47" customWidth="1"/>
    <col min="15624" max="15624" width="8.42578125" style="47" bestFit="1" customWidth="1"/>
    <col min="15625" max="15872" width="9.140625" style="47"/>
    <col min="15873" max="15873" width="5.85546875" style="47" bestFit="1" customWidth="1"/>
    <col min="15874" max="15874" width="11" style="47" customWidth="1"/>
    <col min="15875" max="15875" width="9" style="47" bestFit="1" customWidth="1"/>
    <col min="15876" max="15876" width="5.140625" style="47" customWidth="1"/>
    <col min="15877" max="15879" width="11" style="47" customWidth="1"/>
    <col min="15880" max="15880" width="8.42578125" style="47" bestFit="1" customWidth="1"/>
    <col min="15881" max="16128" width="9.140625" style="47"/>
    <col min="16129" max="16129" width="5.85546875" style="47" bestFit="1" customWidth="1"/>
    <col min="16130" max="16130" width="11" style="47" customWidth="1"/>
    <col min="16131" max="16131" width="9" style="47" bestFit="1" customWidth="1"/>
    <col min="16132" max="16132" width="5.140625" style="47" customWidth="1"/>
    <col min="16133" max="16135" width="11" style="47" customWidth="1"/>
    <col min="16136" max="16136" width="8.42578125" style="47" bestFit="1" customWidth="1"/>
    <col min="16137" max="16384" width="9.140625" style="47"/>
  </cols>
  <sheetData>
    <row r="1" spans="1:21" x14ac:dyDescent="0.2">
      <c r="A1" s="45" t="s">
        <v>44</v>
      </c>
      <c r="B1" s="46" t="s">
        <v>45</v>
      </c>
      <c r="C1" s="45" t="s">
        <v>46</v>
      </c>
      <c r="D1" s="45" t="s">
        <v>47</v>
      </c>
      <c r="E1" s="46" t="s">
        <v>48</v>
      </c>
      <c r="F1" s="46" t="s">
        <v>49</v>
      </c>
      <c r="G1" s="46" t="s">
        <v>50</v>
      </c>
      <c r="H1" s="46" t="s">
        <v>51</v>
      </c>
    </row>
    <row r="2" spans="1:21" x14ac:dyDescent="0.2">
      <c r="A2" s="48">
        <v>1</v>
      </c>
      <c r="B2" s="49">
        <v>1.81</v>
      </c>
      <c r="C2" s="48">
        <v>14</v>
      </c>
      <c r="D2" s="48">
        <v>9</v>
      </c>
      <c r="E2" s="49">
        <v>64.290000000000006</v>
      </c>
      <c r="F2" s="49">
        <v>0.96260299999999999</v>
      </c>
      <c r="G2" s="50">
        <f>((F2-$F$213)/$F$214)*$B$214+$B$213</f>
        <v>1.7878753694419454</v>
      </c>
      <c r="H2" s="50">
        <f t="shared" ref="H2:H65" si="0">B2-G2</f>
        <v>2.2124630558054692E-2</v>
      </c>
      <c r="T2" s="50"/>
    </row>
    <row r="3" spans="1:21" x14ac:dyDescent="0.2">
      <c r="A3" s="48">
        <v>2</v>
      </c>
      <c r="B3" s="49">
        <v>1.64</v>
      </c>
      <c r="C3" s="48">
        <v>14</v>
      </c>
      <c r="D3" s="48">
        <v>1</v>
      </c>
      <c r="E3" s="49">
        <v>7.14</v>
      </c>
      <c r="F3" s="49">
        <v>-1.032265</v>
      </c>
      <c r="G3" s="50">
        <f t="shared" ref="G3:G66" si="1">((F3-$F$213)/$F$214)*$B$214+$B$213</f>
        <v>1.5908944114650838</v>
      </c>
      <c r="H3" s="50">
        <f t="shared" si="0"/>
        <v>4.9105588534916089E-2</v>
      </c>
    </row>
    <row r="4" spans="1:21" x14ac:dyDescent="0.2">
      <c r="A4" s="48">
        <v>3</v>
      </c>
      <c r="B4" s="49">
        <v>1.8</v>
      </c>
      <c r="C4" s="48">
        <v>14</v>
      </c>
      <c r="D4" s="48">
        <v>7</v>
      </c>
      <c r="E4" s="49">
        <v>50</v>
      </c>
      <c r="F4" s="49">
        <v>0.66700000000000004</v>
      </c>
      <c r="G4" s="50">
        <f t="shared" si="1"/>
        <v>1.7586863894588918</v>
      </c>
      <c r="H4" s="50">
        <f t="shared" si="0"/>
        <v>4.131361054110827E-2</v>
      </c>
    </row>
    <row r="5" spans="1:21" x14ac:dyDescent="0.2">
      <c r="A5" s="48">
        <v>4</v>
      </c>
      <c r="B5" s="49">
        <v>1.78</v>
      </c>
      <c r="C5" s="48">
        <v>14</v>
      </c>
      <c r="D5" s="48">
        <v>9</v>
      </c>
      <c r="E5" s="49">
        <v>64.290000000000006</v>
      </c>
      <c r="F5" s="49">
        <v>1.2216629999999999</v>
      </c>
      <c r="G5" s="50">
        <f t="shared" si="1"/>
        <v>1.8134559527053422</v>
      </c>
      <c r="H5" s="50">
        <f t="shared" si="0"/>
        <v>-3.3455952705342185E-2</v>
      </c>
      <c r="T5" s="47" t="s">
        <v>52</v>
      </c>
      <c r="U5" s="47" t="s">
        <v>53</v>
      </c>
    </row>
    <row r="6" spans="1:21" x14ac:dyDescent="0.2">
      <c r="A6" s="48">
        <v>5</v>
      </c>
      <c r="B6" s="49">
        <v>1.66</v>
      </c>
      <c r="C6" s="48">
        <v>14</v>
      </c>
      <c r="D6" s="48">
        <v>3</v>
      </c>
      <c r="E6" s="49">
        <v>21.43</v>
      </c>
      <c r="F6" s="49">
        <v>-6.3408000000000006E-2</v>
      </c>
      <c r="G6" s="50">
        <f t="shared" si="1"/>
        <v>1.6865630872885409</v>
      </c>
      <c r="H6" s="50">
        <f t="shared" si="0"/>
        <v>-2.6563087288540954E-2</v>
      </c>
      <c r="R6" s="47" t="s">
        <v>54</v>
      </c>
      <c r="S6" s="47">
        <v>0.80620000000000003</v>
      </c>
      <c r="T6" s="50">
        <f>((S6-$F$213)/$F$214)*$B$214+$B$213</f>
        <v>1.772431534175424</v>
      </c>
      <c r="U6" s="51">
        <v>1.7</v>
      </c>
    </row>
    <row r="7" spans="1:21" x14ac:dyDescent="0.2">
      <c r="A7" s="48">
        <v>6</v>
      </c>
      <c r="B7" s="49">
        <v>1.67</v>
      </c>
      <c r="C7" s="48">
        <v>14</v>
      </c>
      <c r="D7" s="48">
        <v>3</v>
      </c>
      <c r="E7" s="49">
        <v>21.43</v>
      </c>
      <c r="F7" s="49">
        <v>-6.3408000000000006E-2</v>
      </c>
      <c r="G7" s="50">
        <f t="shared" si="1"/>
        <v>1.6865630872885409</v>
      </c>
      <c r="H7" s="50">
        <f t="shared" si="0"/>
        <v>-1.6563087288540945E-2</v>
      </c>
      <c r="R7" s="47" t="s">
        <v>55</v>
      </c>
      <c r="S7" s="52">
        <v>-1.4238999999999999</v>
      </c>
      <c r="T7" s="50">
        <f>((S7-$F$213)/$F$214)*$B$214+$B$213</f>
        <v>1.5522228615293143</v>
      </c>
      <c r="U7" s="47">
        <v>1.54</v>
      </c>
    </row>
    <row r="8" spans="1:21" x14ac:dyDescent="0.2">
      <c r="A8" s="48">
        <v>7</v>
      </c>
      <c r="B8" s="49">
        <v>1.58</v>
      </c>
      <c r="C8" s="48">
        <v>14</v>
      </c>
      <c r="D8" s="48">
        <v>1</v>
      </c>
      <c r="E8" s="49">
        <v>7.14</v>
      </c>
      <c r="F8" s="49">
        <v>-1.032265</v>
      </c>
      <c r="G8" s="50">
        <f t="shared" si="1"/>
        <v>1.5908944114650838</v>
      </c>
      <c r="H8" s="50">
        <f t="shared" si="0"/>
        <v>-1.0894411465083742E-2</v>
      </c>
      <c r="T8" s="50"/>
    </row>
    <row r="9" spans="1:21" x14ac:dyDescent="0.2">
      <c r="A9" s="48">
        <v>8</v>
      </c>
      <c r="B9" s="49">
        <v>1.65</v>
      </c>
      <c r="C9" s="48">
        <v>14</v>
      </c>
      <c r="D9" s="48">
        <v>1</v>
      </c>
      <c r="E9" s="49">
        <v>7.14</v>
      </c>
      <c r="F9" s="49">
        <v>-1.032265</v>
      </c>
      <c r="G9" s="50">
        <f t="shared" si="1"/>
        <v>1.5908944114650838</v>
      </c>
      <c r="H9" s="50">
        <f t="shared" si="0"/>
        <v>5.9105588534916098E-2</v>
      </c>
    </row>
    <row r="10" spans="1:21" x14ac:dyDescent="0.2">
      <c r="A10" s="48">
        <v>9</v>
      </c>
      <c r="B10" s="49">
        <v>1.71</v>
      </c>
      <c r="C10" s="48">
        <v>14</v>
      </c>
      <c r="D10" s="48">
        <v>6</v>
      </c>
      <c r="E10" s="49">
        <v>42.86</v>
      </c>
      <c r="F10" s="49">
        <v>0.55658200000000002</v>
      </c>
      <c r="G10" s="50">
        <f t="shared" si="1"/>
        <v>1.7477832903977564</v>
      </c>
      <c r="H10" s="50">
        <f t="shared" si="0"/>
        <v>-3.7783290397756408E-2</v>
      </c>
    </row>
    <row r="11" spans="1:21" x14ac:dyDescent="0.2">
      <c r="A11" s="48">
        <v>10</v>
      </c>
      <c r="B11" s="49">
        <v>1.63</v>
      </c>
      <c r="C11" s="48">
        <v>14</v>
      </c>
      <c r="D11" s="48">
        <v>3</v>
      </c>
      <c r="E11" s="49">
        <v>21.43</v>
      </c>
      <c r="F11" s="49">
        <v>-0.11466899999999999</v>
      </c>
      <c r="G11" s="50">
        <f t="shared" si="1"/>
        <v>1.6815013785003645</v>
      </c>
      <c r="H11" s="50">
        <f t="shared" si="0"/>
        <v>-5.1501378500364625E-2</v>
      </c>
    </row>
    <row r="12" spans="1:21" x14ac:dyDescent="0.2">
      <c r="A12" s="48">
        <v>11</v>
      </c>
      <c r="B12" s="49">
        <v>1.55</v>
      </c>
      <c r="C12" s="48">
        <v>14</v>
      </c>
      <c r="D12" s="48">
        <v>1</v>
      </c>
      <c r="E12" s="49">
        <v>7.14</v>
      </c>
      <c r="F12" s="49">
        <v>-1.032265</v>
      </c>
      <c r="G12" s="50">
        <f t="shared" si="1"/>
        <v>1.5908944114650838</v>
      </c>
      <c r="H12" s="50">
        <f t="shared" si="0"/>
        <v>-4.0894411465083769E-2</v>
      </c>
    </row>
    <row r="13" spans="1:21" x14ac:dyDescent="0.2">
      <c r="A13" s="48">
        <v>12</v>
      </c>
      <c r="B13" s="49">
        <v>1.7</v>
      </c>
      <c r="C13" s="48">
        <v>14</v>
      </c>
      <c r="D13" s="48">
        <v>4</v>
      </c>
      <c r="E13" s="49">
        <v>28.57</v>
      </c>
      <c r="F13" s="49">
        <v>3.9765000000000002E-2</v>
      </c>
      <c r="G13" s="50">
        <f t="shared" si="1"/>
        <v>1.696750787114969</v>
      </c>
      <c r="H13" s="50">
        <f t="shared" si="0"/>
        <v>3.2492128850309943E-3</v>
      </c>
    </row>
    <row r="14" spans="1:21" x14ac:dyDescent="0.2">
      <c r="A14" s="48">
        <v>13</v>
      </c>
      <c r="B14" s="49">
        <v>1.6</v>
      </c>
      <c r="C14" s="48">
        <v>14</v>
      </c>
      <c r="D14" s="48">
        <v>6</v>
      </c>
      <c r="E14" s="49">
        <v>42.86</v>
      </c>
      <c r="F14" s="49">
        <v>0.42022100000000001</v>
      </c>
      <c r="G14" s="50">
        <f t="shared" si="1"/>
        <v>1.7343184794876196</v>
      </c>
      <c r="H14" s="53">
        <f t="shared" si="0"/>
        <v>-0.13431847948761955</v>
      </c>
    </row>
    <row r="15" spans="1:21" x14ac:dyDescent="0.2">
      <c r="A15" s="48">
        <v>14</v>
      </c>
      <c r="B15" s="49">
        <v>1.62</v>
      </c>
      <c r="C15" s="48">
        <v>14</v>
      </c>
      <c r="D15" s="48">
        <v>2</v>
      </c>
      <c r="E15" s="49">
        <v>14.29</v>
      </c>
      <c r="F15" s="49">
        <v>-0.58802699999999997</v>
      </c>
      <c r="G15" s="50">
        <f t="shared" si="1"/>
        <v>1.6347601844434085</v>
      </c>
      <c r="H15" s="50">
        <f t="shared" si="0"/>
        <v>-1.4760184443408431E-2</v>
      </c>
    </row>
    <row r="16" spans="1:21" x14ac:dyDescent="0.2">
      <c r="A16" s="48">
        <v>15</v>
      </c>
      <c r="B16" s="49">
        <v>1.81</v>
      </c>
      <c r="C16" s="48">
        <v>14</v>
      </c>
      <c r="D16" s="48">
        <v>13</v>
      </c>
      <c r="E16" s="49">
        <v>92.86</v>
      </c>
      <c r="F16" s="49">
        <v>2.3055349999999999</v>
      </c>
      <c r="G16" s="50">
        <f t="shared" si="1"/>
        <v>1.9204816530946898</v>
      </c>
      <c r="H16" s="53">
        <f t="shared" si="0"/>
        <v>-0.11048165309468971</v>
      </c>
    </row>
    <row r="17" spans="1:8" x14ac:dyDescent="0.2">
      <c r="A17" s="48">
        <v>16</v>
      </c>
      <c r="B17" s="49">
        <v>1.69</v>
      </c>
      <c r="C17" s="48">
        <v>14</v>
      </c>
      <c r="D17" s="48">
        <v>3</v>
      </c>
      <c r="E17" s="49">
        <v>21.43</v>
      </c>
      <c r="F17" s="49">
        <v>-0.17871200000000001</v>
      </c>
      <c r="G17" s="50">
        <f t="shared" si="1"/>
        <v>1.6751775257483468</v>
      </c>
      <c r="H17" s="50">
        <f t="shared" si="0"/>
        <v>1.4822474251653173E-2</v>
      </c>
    </row>
    <row r="18" spans="1:8" x14ac:dyDescent="0.2">
      <c r="A18" s="48">
        <v>17</v>
      </c>
      <c r="B18" s="49">
        <v>1.7</v>
      </c>
      <c r="C18" s="48">
        <v>14</v>
      </c>
      <c r="D18" s="48">
        <v>1</v>
      </c>
      <c r="E18" s="49">
        <v>7.14</v>
      </c>
      <c r="F18" s="49">
        <v>-1.032265</v>
      </c>
      <c r="G18" s="50">
        <f t="shared" si="1"/>
        <v>1.5908944114650838</v>
      </c>
      <c r="H18" s="53">
        <f t="shared" si="0"/>
        <v>0.10910558853491614</v>
      </c>
    </row>
    <row r="19" spans="1:8" x14ac:dyDescent="0.2">
      <c r="A19" s="48">
        <v>18</v>
      </c>
      <c r="B19" s="49">
        <v>1.6</v>
      </c>
      <c r="C19" s="48">
        <v>14</v>
      </c>
      <c r="D19" s="48">
        <v>1</v>
      </c>
      <c r="E19" s="49">
        <v>7.14</v>
      </c>
      <c r="F19" s="49">
        <v>-1.032265</v>
      </c>
      <c r="G19" s="50">
        <f t="shared" si="1"/>
        <v>1.5908944114650838</v>
      </c>
      <c r="H19" s="50">
        <f t="shared" si="0"/>
        <v>9.1055885349162757E-3</v>
      </c>
    </row>
    <row r="20" spans="1:8" x14ac:dyDescent="0.2">
      <c r="A20" s="48">
        <v>19</v>
      </c>
      <c r="B20" s="49">
        <v>1.55</v>
      </c>
      <c r="C20" s="48">
        <v>14</v>
      </c>
      <c r="D20" s="48">
        <v>2</v>
      </c>
      <c r="E20" s="49">
        <v>14.29</v>
      </c>
      <c r="F20" s="49">
        <v>-0.643876</v>
      </c>
      <c r="G20" s="50">
        <f t="shared" si="1"/>
        <v>1.6292454388451787</v>
      </c>
      <c r="H20" s="53">
        <f t="shared" si="0"/>
        <v>-7.9245438845178651E-2</v>
      </c>
    </row>
    <row r="21" spans="1:8" x14ac:dyDescent="0.2">
      <c r="A21" s="48">
        <v>20</v>
      </c>
      <c r="B21" s="49">
        <v>1.7</v>
      </c>
      <c r="C21" s="48">
        <v>14</v>
      </c>
      <c r="D21" s="48">
        <v>8</v>
      </c>
      <c r="E21" s="49">
        <v>57.14</v>
      </c>
      <c r="F21" s="49">
        <v>0.92656300000000003</v>
      </c>
      <c r="G21" s="50">
        <f t="shared" si="1"/>
        <v>1.7843166408817168</v>
      </c>
      <c r="H21" s="53">
        <f t="shared" si="0"/>
        <v>-8.4316640881716864E-2</v>
      </c>
    </row>
    <row r="22" spans="1:8" x14ac:dyDescent="0.2">
      <c r="A22" s="48">
        <v>21</v>
      </c>
      <c r="B22" s="49">
        <v>1.64</v>
      </c>
      <c r="C22" s="48">
        <v>14</v>
      </c>
      <c r="D22" s="48">
        <v>1</v>
      </c>
      <c r="E22" s="49">
        <v>7.14</v>
      </c>
      <c r="F22" s="49">
        <v>-1.032265</v>
      </c>
      <c r="G22" s="50">
        <f t="shared" si="1"/>
        <v>1.5908944114650838</v>
      </c>
      <c r="H22" s="50">
        <f t="shared" si="0"/>
        <v>4.9105588534916089E-2</v>
      </c>
    </row>
    <row r="23" spans="1:8" x14ac:dyDescent="0.2">
      <c r="A23" s="48">
        <v>22</v>
      </c>
      <c r="B23" s="49">
        <v>1.6</v>
      </c>
      <c r="C23" s="48">
        <v>14</v>
      </c>
      <c r="D23" s="48">
        <v>1</v>
      </c>
      <c r="E23" s="49">
        <v>7.14</v>
      </c>
      <c r="F23" s="49">
        <v>-1.032265</v>
      </c>
      <c r="G23" s="50">
        <f t="shared" si="1"/>
        <v>1.5908944114650838</v>
      </c>
      <c r="H23" s="50">
        <f t="shared" si="0"/>
        <v>9.1055885349162757E-3</v>
      </c>
    </row>
    <row r="24" spans="1:8" x14ac:dyDescent="0.2">
      <c r="A24" s="48">
        <v>23</v>
      </c>
      <c r="B24" s="49">
        <v>1.56</v>
      </c>
      <c r="C24" s="48">
        <v>14</v>
      </c>
      <c r="D24" s="48">
        <v>0</v>
      </c>
      <c r="E24" s="49">
        <v>0</v>
      </c>
      <c r="F24" s="49">
        <v>-1.423875</v>
      </c>
      <c r="G24" s="50">
        <f t="shared" si="1"/>
        <v>1.5522253301257074</v>
      </c>
      <c r="H24" s="50">
        <f t="shared" si="0"/>
        <v>7.7746698742926501E-3</v>
      </c>
    </row>
    <row r="25" spans="1:8" x14ac:dyDescent="0.2">
      <c r="A25" s="48">
        <v>24</v>
      </c>
      <c r="B25" s="49">
        <v>1.59</v>
      </c>
      <c r="C25" s="48">
        <v>14</v>
      </c>
      <c r="D25" s="48">
        <v>0</v>
      </c>
      <c r="E25" s="49">
        <v>0</v>
      </c>
      <c r="F25" s="49">
        <v>-1.423875</v>
      </c>
      <c r="G25" s="50">
        <f t="shared" si="1"/>
        <v>1.5522253301257074</v>
      </c>
      <c r="H25" s="50">
        <f t="shared" si="0"/>
        <v>3.7774669874292677E-2</v>
      </c>
    </row>
    <row r="26" spans="1:8" x14ac:dyDescent="0.2">
      <c r="A26" s="48">
        <v>25</v>
      </c>
      <c r="B26" s="49">
        <v>1.63</v>
      </c>
      <c r="C26" s="48">
        <v>14</v>
      </c>
      <c r="D26" s="48">
        <v>0</v>
      </c>
      <c r="E26" s="49">
        <v>0</v>
      </c>
      <c r="F26" s="49">
        <v>-1.423875</v>
      </c>
      <c r="G26" s="50">
        <f t="shared" si="1"/>
        <v>1.5522253301257074</v>
      </c>
      <c r="H26" s="53">
        <f t="shared" si="0"/>
        <v>7.777466987429249E-2</v>
      </c>
    </row>
    <row r="27" spans="1:8" x14ac:dyDescent="0.2">
      <c r="A27" s="48">
        <v>26</v>
      </c>
      <c r="B27" s="49">
        <v>1.6</v>
      </c>
      <c r="C27" s="48">
        <v>14</v>
      </c>
      <c r="D27" s="48">
        <v>1</v>
      </c>
      <c r="E27" s="49">
        <v>7.14</v>
      </c>
      <c r="F27" s="49">
        <v>-1.032265</v>
      </c>
      <c r="G27" s="50">
        <f t="shared" si="1"/>
        <v>1.5908944114650838</v>
      </c>
      <c r="H27" s="50">
        <f t="shared" si="0"/>
        <v>9.1055885349162757E-3</v>
      </c>
    </row>
    <row r="28" spans="1:8" x14ac:dyDescent="0.2">
      <c r="A28" s="48">
        <v>27</v>
      </c>
      <c r="B28" s="49">
        <v>1.75</v>
      </c>
      <c r="C28" s="48">
        <v>14</v>
      </c>
      <c r="D28" s="48">
        <v>4</v>
      </c>
      <c r="E28" s="49">
        <v>28.57</v>
      </c>
      <c r="F28" s="49">
        <v>-0.37439299999999998</v>
      </c>
      <c r="G28" s="50">
        <f t="shared" si="1"/>
        <v>1.6558552293167681</v>
      </c>
      <c r="H28" s="50">
        <f t="shared" si="0"/>
        <v>9.4144770683231904E-2</v>
      </c>
    </row>
    <row r="29" spans="1:8" x14ac:dyDescent="0.2">
      <c r="A29" s="48">
        <v>28</v>
      </c>
      <c r="B29" s="49">
        <v>1.64</v>
      </c>
      <c r="C29" s="48">
        <v>14</v>
      </c>
      <c r="D29" s="48">
        <v>0</v>
      </c>
      <c r="E29" s="49">
        <v>0</v>
      </c>
      <c r="F29" s="49">
        <v>-1.423875</v>
      </c>
      <c r="G29" s="50">
        <f t="shared" si="1"/>
        <v>1.5522253301257074</v>
      </c>
      <c r="H29" s="53">
        <f t="shared" si="0"/>
        <v>8.7774669874292499E-2</v>
      </c>
    </row>
    <row r="30" spans="1:8" x14ac:dyDescent="0.2">
      <c r="A30" s="48">
        <v>29</v>
      </c>
      <c r="B30" s="49">
        <v>1.59</v>
      </c>
      <c r="C30" s="48">
        <v>14</v>
      </c>
      <c r="D30" s="48">
        <v>0</v>
      </c>
      <c r="E30" s="49">
        <v>0</v>
      </c>
      <c r="F30" s="49">
        <v>-1.423875</v>
      </c>
      <c r="G30" s="50">
        <f t="shared" si="1"/>
        <v>1.5522253301257074</v>
      </c>
      <c r="H30" s="50">
        <f t="shared" si="0"/>
        <v>3.7774669874292677E-2</v>
      </c>
    </row>
    <row r="31" spans="1:8" x14ac:dyDescent="0.2">
      <c r="A31" s="48">
        <v>30</v>
      </c>
      <c r="B31" s="49">
        <v>1.74</v>
      </c>
      <c r="C31" s="48">
        <v>14</v>
      </c>
      <c r="D31" s="48">
        <v>4</v>
      </c>
      <c r="E31" s="49">
        <v>28.57</v>
      </c>
      <c r="F31" s="49">
        <v>-0.142845</v>
      </c>
      <c r="G31" s="50">
        <f t="shared" si="1"/>
        <v>1.6787191716215353</v>
      </c>
      <c r="H31" s="50">
        <f t="shared" si="0"/>
        <v>6.1280828378464713E-2</v>
      </c>
    </row>
    <row r="32" spans="1:8" x14ac:dyDescent="0.2">
      <c r="A32" s="48">
        <v>31</v>
      </c>
      <c r="B32" s="49">
        <v>1.62</v>
      </c>
      <c r="C32" s="48">
        <v>14</v>
      </c>
      <c r="D32" s="48">
        <v>3</v>
      </c>
      <c r="E32" s="49">
        <v>21.43</v>
      </c>
      <c r="F32" s="49">
        <v>-0.40309299999999998</v>
      </c>
      <c r="G32" s="50">
        <f t="shared" si="1"/>
        <v>1.6530212806575406</v>
      </c>
      <c r="H32" s="50">
        <f t="shared" si="0"/>
        <v>-3.3021280657540508E-2</v>
      </c>
    </row>
    <row r="33" spans="1:8" x14ac:dyDescent="0.2">
      <c r="A33" s="48">
        <v>32</v>
      </c>
      <c r="B33" s="49">
        <v>1.57</v>
      </c>
      <c r="C33" s="48">
        <v>14</v>
      </c>
      <c r="D33" s="48">
        <v>0</v>
      </c>
      <c r="E33" s="49">
        <v>0</v>
      </c>
      <c r="F33" s="49">
        <v>-1.423875</v>
      </c>
      <c r="G33" s="50">
        <f t="shared" si="1"/>
        <v>1.5522253301257074</v>
      </c>
      <c r="H33" s="50">
        <f t="shared" si="0"/>
        <v>1.7774669874292659E-2</v>
      </c>
    </row>
    <row r="34" spans="1:8" x14ac:dyDescent="0.2">
      <c r="A34" s="48">
        <v>33</v>
      </c>
      <c r="B34" s="49">
        <v>1.84</v>
      </c>
      <c r="C34" s="48">
        <v>14</v>
      </c>
      <c r="D34" s="48">
        <v>7</v>
      </c>
      <c r="E34" s="49">
        <v>50</v>
      </c>
      <c r="F34" s="49">
        <v>0.66247500000000004</v>
      </c>
      <c r="G34" s="50">
        <f t="shared" si="1"/>
        <v>1.7582395735117489</v>
      </c>
      <c r="H34" s="53">
        <f t="shared" si="0"/>
        <v>8.1760426488251214E-2</v>
      </c>
    </row>
    <row r="35" spans="1:8" x14ac:dyDescent="0.2">
      <c r="A35" s="48">
        <v>34</v>
      </c>
      <c r="B35" s="49">
        <v>1.75</v>
      </c>
      <c r="C35" s="48">
        <v>14</v>
      </c>
      <c r="D35" s="48">
        <v>9</v>
      </c>
      <c r="E35" s="49">
        <v>64.290000000000006</v>
      </c>
      <c r="F35" s="49">
        <v>1.275633</v>
      </c>
      <c r="G35" s="50">
        <f t="shared" si="1"/>
        <v>1.8187851585986701</v>
      </c>
      <c r="H35" s="50">
        <f t="shared" si="0"/>
        <v>-6.8785158598670071E-2</v>
      </c>
    </row>
    <row r="36" spans="1:8" x14ac:dyDescent="0.2">
      <c r="A36" s="48">
        <v>35</v>
      </c>
      <c r="B36" s="49">
        <v>1.63</v>
      </c>
      <c r="C36" s="48">
        <v>14</v>
      </c>
      <c r="D36" s="48">
        <v>0</v>
      </c>
      <c r="E36" s="49">
        <v>0</v>
      </c>
      <c r="F36" s="49">
        <v>-1.423875</v>
      </c>
      <c r="G36" s="50">
        <f t="shared" si="1"/>
        <v>1.5522253301257074</v>
      </c>
      <c r="H36" s="53">
        <f t="shared" si="0"/>
        <v>7.777466987429249E-2</v>
      </c>
    </row>
    <row r="37" spans="1:8" x14ac:dyDescent="0.2">
      <c r="A37" s="48">
        <v>36</v>
      </c>
      <c r="B37" s="49">
        <v>1.63</v>
      </c>
      <c r="C37" s="48">
        <v>14</v>
      </c>
      <c r="D37" s="48">
        <v>2</v>
      </c>
      <c r="E37" s="49">
        <v>14.29</v>
      </c>
      <c r="F37" s="49">
        <v>-0.44865699999999997</v>
      </c>
      <c r="G37" s="50">
        <f t="shared" si="1"/>
        <v>1.6485221156154137</v>
      </c>
      <c r="H37" s="50">
        <f t="shared" si="0"/>
        <v>-1.8522115615413837E-2</v>
      </c>
    </row>
    <row r="38" spans="1:8" x14ac:dyDescent="0.2">
      <c r="A38" s="48">
        <v>37</v>
      </c>
      <c r="B38" s="49">
        <v>1.58</v>
      </c>
      <c r="C38" s="48">
        <v>14</v>
      </c>
      <c r="D38" s="48">
        <v>0</v>
      </c>
      <c r="E38" s="49">
        <v>0</v>
      </c>
      <c r="F38" s="49">
        <v>-1.423875</v>
      </c>
      <c r="G38" s="50">
        <f t="shared" si="1"/>
        <v>1.5522253301257074</v>
      </c>
      <c r="H38" s="50">
        <f t="shared" si="0"/>
        <v>2.7774669874292668E-2</v>
      </c>
    </row>
    <row r="39" spans="1:8" x14ac:dyDescent="0.2">
      <c r="A39" s="48">
        <v>38</v>
      </c>
      <c r="B39" s="49">
        <v>1.7</v>
      </c>
      <c r="C39" s="48">
        <v>14</v>
      </c>
      <c r="D39" s="48">
        <v>2</v>
      </c>
      <c r="E39" s="49">
        <v>14.29</v>
      </c>
      <c r="F39" s="49">
        <v>-0.44865699999999997</v>
      </c>
      <c r="G39" s="50">
        <f t="shared" si="1"/>
        <v>1.6485221156154137</v>
      </c>
      <c r="H39" s="50">
        <f t="shared" si="0"/>
        <v>5.1477884384586226E-2</v>
      </c>
    </row>
    <row r="40" spans="1:8" x14ac:dyDescent="0.2">
      <c r="A40" s="48">
        <v>39</v>
      </c>
      <c r="B40" s="49">
        <v>1.89</v>
      </c>
      <c r="C40" s="48">
        <v>14</v>
      </c>
      <c r="D40" s="48">
        <v>11</v>
      </c>
      <c r="E40" s="49">
        <v>78.569999999999993</v>
      </c>
      <c r="F40" s="49">
        <v>1.73142</v>
      </c>
      <c r="G40" s="50">
        <f t="shared" si="1"/>
        <v>1.8637913243667308</v>
      </c>
      <c r="H40" s="50">
        <f t="shared" si="0"/>
        <v>2.6208675633269118E-2</v>
      </c>
    </row>
    <row r="41" spans="1:8" x14ac:dyDescent="0.2">
      <c r="A41" s="48">
        <v>40</v>
      </c>
      <c r="B41" s="49">
        <v>1.78</v>
      </c>
      <c r="C41" s="48">
        <v>14</v>
      </c>
      <c r="D41" s="48">
        <v>5</v>
      </c>
      <c r="E41" s="49">
        <v>35.71</v>
      </c>
      <c r="F41" s="49">
        <v>0.337953</v>
      </c>
      <c r="G41" s="50">
        <f t="shared" si="1"/>
        <v>1.7261950199650644</v>
      </c>
      <c r="H41" s="50">
        <f t="shared" si="0"/>
        <v>5.3804980034935612E-2</v>
      </c>
    </row>
    <row r="42" spans="1:8" x14ac:dyDescent="0.2">
      <c r="A42" s="48">
        <v>41</v>
      </c>
      <c r="B42" s="49">
        <v>1.71</v>
      </c>
      <c r="C42" s="48">
        <v>14</v>
      </c>
      <c r="D42" s="48">
        <v>3</v>
      </c>
      <c r="E42" s="49">
        <v>21.43</v>
      </c>
      <c r="F42" s="49">
        <v>-0.54585899999999998</v>
      </c>
      <c r="G42" s="50">
        <f t="shared" si="1"/>
        <v>1.638924015351503</v>
      </c>
      <c r="H42" s="50">
        <f t="shared" si="0"/>
        <v>7.1075984648496959E-2</v>
      </c>
    </row>
    <row r="43" spans="1:8" x14ac:dyDescent="0.2">
      <c r="A43" s="48">
        <v>42</v>
      </c>
      <c r="B43" s="49">
        <v>1.79</v>
      </c>
      <c r="C43" s="48">
        <v>14</v>
      </c>
      <c r="D43" s="48">
        <v>8</v>
      </c>
      <c r="E43" s="49">
        <v>57.14</v>
      </c>
      <c r="F43" s="49">
        <v>0.70516900000000005</v>
      </c>
      <c r="G43" s="50">
        <f t="shared" si="1"/>
        <v>1.7624553436879531</v>
      </c>
      <c r="H43" s="50">
        <f t="shared" si="0"/>
        <v>2.7544656312046945E-2</v>
      </c>
    </row>
    <row r="44" spans="1:8" x14ac:dyDescent="0.2">
      <c r="A44" s="48">
        <v>43</v>
      </c>
      <c r="B44" s="49">
        <v>1.65</v>
      </c>
      <c r="C44" s="48">
        <v>14</v>
      </c>
      <c r="D44" s="48">
        <v>4</v>
      </c>
      <c r="E44" s="49">
        <v>28.57</v>
      </c>
      <c r="F44" s="49">
        <v>-0.51866900000000005</v>
      </c>
      <c r="G44" s="50">
        <f t="shared" si="1"/>
        <v>1.6416088607885899</v>
      </c>
      <c r="H44" s="50">
        <f t="shared" si="0"/>
        <v>8.3911392114099925E-3</v>
      </c>
    </row>
    <row r="45" spans="1:8" x14ac:dyDescent="0.2">
      <c r="A45" s="48">
        <v>44</v>
      </c>
      <c r="B45" s="49">
        <v>1.87</v>
      </c>
      <c r="C45" s="48">
        <v>14</v>
      </c>
      <c r="D45" s="48">
        <v>9</v>
      </c>
      <c r="E45" s="49">
        <v>64.290000000000006</v>
      </c>
      <c r="F45" s="49">
        <v>1.3144309999999999</v>
      </c>
      <c r="G45" s="50">
        <f t="shared" si="1"/>
        <v>1.8226162227129805</v>
      </c>
      <c r="H45" s="50">
        <f t="shared" si="0"/>
        <v>4.7383777287019591E-2</v>
      </c>
    </row>
    <row r="46" spans="1:8" x14ac:dyDescent="0.2">
      <c r="A46" s="48">
        <v>45</v>
      </c>
      <c r="B46" s="49">
        <v>1.65</v>
      </c>
      <c r="C46" s="48">
        <v>14</v>
      </c>
      <c r="D46" s="48">
        <v>6</v>
      </c>
      <c r="E46" s="49">
        <v>42.86</v>
      </c>
      <c r="F46" s="49">
        <v>0.28747499999999998</v>
      </c>
      <c r="G46" s="50">
        <f t="shared" si="1"/>
        <v>1.7212106276159185</v>
      </c>
      <c r="H46" s="50">
        <f t="shared" si="0"/>
        <v>-7.1210627615918565E-2</v>
      </c>
    </row>
    <row r="47" spans="1:8" x14ac:dyDescent="0.2">
      <c r="A47" s="48">
        <v>46</v>
      </c>
      <c r="B47" s="49">
        <v>1.77</v>
      </c>
      <c r="C47" s="48">
        <v>14</v>
      </c>
      <c r="D47" s="48">
        <v>3</v>
      </c>
      <c r="E47" s="49">
        <v>21.43</v>
      </c>
      <c r="F47" s="49">
        <v>-0.51189899999999999</v>
      </c>
      <c r="G47" s="50">
        <f t="shared" si="1"/>
        <v>1.6422773566918294</v>
      </c>
      <c r="H47" s="50">
        <f t="shared" si="0"/>
        <v>0.12772264330817062</v>
      </c>
    </row>
    <row r="48" spans="1:8" x14ac:dyDescent="0.2">
      <c r="A48" s="48">
        <v>47</v>
      </c>
      <c r="B48" s="49">
        <v>1.69</v>
      </c>
      <c r="C48" s="48">
        <v>14</v>
      </c>
      <c r="D48" s="48">
        <v>2</v>
      </c>
      <c r="E48" s="49">
        <v>14.29</v>
      </c>
      <c r="F48" s="49">
        <v>-0.89381200000000005</v>
      </c>
      <c r="G48" s="50">
        <f t="shared" si="1"/>
        <v>1.6045657945213914</v>
      </c>
      <c r="H48" s="53">
        <f t="shared" si="0"/>
        <v>8.5434205478608582E-2</v>
      </c>
    </row>
    <row r="49" spans="1:8" x14ac:dyDescent="0.2">
      <c r="A49" s="48">
        <v>48</v>
      </c>
      <c r="B49" s="49">
        <v>1.52</v>
      </c>
      <c r="C49" s="48">
        <v>14</v>
      </c>
      <c r="D49" s="48">
        <v>2</v>
      </c>
      <c r="E49" s="49">
        <v>14.29</v>
      </c>
      <c r="F49" s="49">
        <v>-0.89381200000000005</v>
      </c>
      <c r="G49" s="50">
        <f t="shared" si="1"/>
        <v>1.6045657945213914</v>
      </c>
      <c r="H49" s="53">
        <f t="shared" si="0"/>
        <v>-8.4565794521391346E-2</v>
      </c>
    </row>
    <row r="50" spans="1:8" x14ac:dyDescent="0.2">
      <c r="A50" s="48">
        <v>49</v>
      </c>
      <c r="B50" s="49">
        <v>1.7</v>
      </c>
      <c r="C50" s="48">
        <v>14</v>
      </c>
      <c r="D50" s="48">
        <v>7</v>
      </c>
      <c r="E50" s="49">
        <v>50</v>
      </c>
      <c r="F50" s="49">
        <v>0.55671000000000004</v>
      </c>
      <c r="G50" s="50">
        <f t="shared" si="1"/>
        <v>1.7477959296112888</v>
      </c>
      <c r="H50" s="50">
        <f t="shared" si="0"/>
        <v>-4.7795929611288868E-2</v>
      </c>
    </row>
    <row r="51" spans="1:8" x14ac:dyDescent="0.2">
      <c r="A51" s="48">
        <v>50</v>
      </c>
      <c r="B51" s="49">
        <v>1.8</v>
      </c>
      <c r="C51" s="48">
        <v>14</v>
      </c>
      <c r="D51" s="48">
        <v>8</v>
      </c>
      <c r="E51" s="49">
        <v>57.14</v>
      </c>
      <c r="F51" s="49">
        <v>0.91938600000000004</v>
      </c>
      <c r="G51" s="50">
        <f t="shared" si="1"/>
        <v>1.7836079562291984</v>
      </c>
      <c r="H51" s="50">
        <f t="shared" si="0"/>
        <v>1.6392043770801612E-2</v>
      </c>
    </row>
    <row r="52" spans="1:8" x14ac:dyDescent="0.2">
      <c r="A52" s="48">
        <v>51</v>
      </c>
      <c r="B52" s="49">
        <v>1.71</v>
      </c>
      <c r="C52" s="48">
        <v>14</v>
      </c>
      <c r="D52" s="48">
        <v>3</v>
      </c>
      <c r="E52" s="49">
        <v>21.43</v>
      </c>
      <c r="F52" s="49">
        <v>-0.57942199999999999</v>
      </c>
      <c r="G52" s="50">
        <f t="shared" si="1"/>
        <v>1.6356098753218984</v>
      </c>
      <c r="H52" s="50">
        <f t="shared" si="0"/>
        <v>7.4390124678101577E-2</v>
      </c>
    </row>
    <row r="53" spans="1:8" x14ac:dyDescent="0.2">
      <c r="A53" s="48">
        <v>52</v>
      </c>
      <c r="B53" s="49">
        <v>1.8</v>
      </c>
      <c r="C53" s="48">
        <v>14</v>
      </c>
      <c r="D53" s="48">
        <v>8</v>
      </c>
      <c r="E53" s="49">
        <v>57.14</v>
      </c>
      <c r="F53" s="49">
        <v>0.91630900000000004</v>
      </c>
      <c r="G53" s="50">
        <f t="shared" si="1"/>
        <v>1.7833041213851413</v>
      </c>
      <c r="H53" s="50">
        <f t="shared" si="0"/>
        <v>1.6695878614858772E-2</v>
      </c>
    </row>
    <row r="54" spans="1:8" x14ac:dyDescent="0.2">
      <c r="A54" s="48">
        <v>53</v>
      </c>
      <c r="B54" s="49">
        <v>1.68</v>
      </c>
      <c r="C54" s="48">
        <v>14</v>
      </c>
      <c r="D54" s="48">
        <v>1</v>
      </c>
      <c r="E54" s="49">
        <v>7.14</v>
      </c>
      <c r="F54" s="49">
        <v>-1.053312</v>
      </c>
      <c r="G54" s="50">
        <f t="shared" si="1"/>
        <v>1.5888161495336983</v>
      </c>
      <c r="H54" s="53">
        <f t="shared" si="0"/>
        <v>9.1183850466301619E-2</v>
      </c>
    </row>
    <row r="55" spans="1:8" x14ac:dyDescent="0.2">
      <c r="A55" s="48">
        <v>54</v>
      </c>
      <c r="B55" s="49">
        <v>1.86</v>
      </c>
      <c r="C55" s="48">
        <v>14</v>
      </c>
      <c r="D55" s="48">
        <v>11</v>
      </c>
      <c r="E55" s="49">
        <v>78.569999999999993</v>
      </c>
      <c r="F55" s="49">
        <v>1.635848</v>
      </c>
      <c r="G55" s="50">
        <f t="shared" si="1"/>
        <v>1.8543541765876475</v>
      </c>
      <c r="H55" s="50">
        <f t="shared" si="0"/>
        <v>5.6458234123526463E-3</v>
      </c>
    </row>
    <row r="56" spans="1:8" x14ac:dyDescent="0.2">
      <c r="A56" s="48">
        <v>55</v>
      </c>
      <c r="B56" s="49">
        <v>1.88</v>
      </c>
      <c r="C56" s="48">
        <v>14</v>
      </c>
      <c r="D56" s="48">
        <v>11</v>
      </c>
      <c r="E56" s="49">
        <v>78.569999999999993</v>
      </c>
      <c r="F56" s="49">
        <v>1.5549310000000001</v>
      </c>
      <c r="G56" s="50">
        <f t="shared" si="1"/>
        <v>1.8463641200141732</v>
      </c>
      <c r="H56" s="50">
        <f t="shared" si="0"/>
        <v>3.3635879985826733E-2</v>
      </c>
    </row>
    <row r="57" spans="1:8" x14ac:dyDescent="0.2">
      <c r="A57" s="48">
        <v>56</v>
      </c>
      <c r="B57" s="49">
        <v>1.8</v>
      </c>
      <c r="C57" s="48">
        <v>14</v>
      </c>
      <c r="D57" s="48">
        <v>7</v>
      </c>
      <c r="E57" s="49">
        <v>50</v>
      </c>
      <c r="F57" s="49">
        <v>0.74922699999999998</v>
      </c>
      <c r="G57" s="50">
        <f t="shared" si="1"/>
        <v>1.7668058004833622</v>
      </c>
      <c r="H57" s="50">
        <f t="shared" si="0"/>
        <v>3.3194199516637823E-2</v>
      </c>
    </row>
    <row r="58" spans="1:8" x14ac:dyDescent="0.2">
      <c r="A58" s="48">
        <v>57</v>
      </c>
      <c r="B58" s="49">
        <v>1.64</v>
      </c>
      <c r="C58" s="48">
        <v>14</v>
      </c>
      <c r="D58" s="48">
        <v>3</v>
      </c>
      <c r="E58" s="49">
        <v>21.43</v>
      </c>
      <c r="F58" s="49">
        <v>-0.32412800000000003</v>
      </c>
      <c r="G58" s="50">
        <f t="shared" si="1"/>
        <v>1.6608185892246452</v>
      </c>
      <c r="H58" s="50">
        <f t="shared" si="0"/>
        <v>-2.0818589224645301E-2</v>
      </c>
    </row>
    <row r="59" spans="1:8" x14ac:dyDescent="0.2">
      <c r="A59" s="48">
        <v>58</v>
      </c>
      <c r="B59" s="49">
        <v>1.76</v>
      </c>
      <c r="C59" s="48">
        <v>14</v>
      </c>
      <c r="D59" s="48">
        <v>2</v>
      </c>
      <c r="E59" s="49">
        <v>14.29</v>
      </c>
      <c r="F59" s="49">
        <v>-0.56945199999999996</v>
      </c>
      <c r="G59" s="50">
        <f t="shared" si="1"/>
        <v>1.6365943515634487</v>
      </c>
      <c r="H59" s="53">
        <f t="shared" si="0"/>
        <v>0.12340564843655133</v>
      </c>
    </row>
    <row r="60" spans="1:8" x14ac:dyDescent="0.2">
      <c r="A60" s="48">
        <v>59</v>
      </c>
      <c r="B60" s="49">
        <v>1.86</v>
      </c>
      <c r="C60" s="48">
        <v>14</v>
      </c>
      <c r="D60" s="48">
        <v>9</v>
      </c>
      <c r="E60" s="49">
        <v>64.290000000000006</v>
      </c>
      <c r="F60" s="49">
        <v>1.211392</v>
      </c>
      <c r="G60" s="50">
        <f t="shared" si="1"/>
        <v>1.8124417545632194</v>
      </c>
      <c r="H60" s="50">
        <f t="shared" si="0"/>
        <v>4.7558245436780666E-2</v>
      </c>
    </row>
    <row r="61" spans="1:8" x14ac:dyDescent="0.2">
      <c r="A61" s="48">
        <v>60</v>
      </c>
      <c r="B61" s="49">
        <v>1.61</v>
      </c>
      <c r="C61" s="48">
        <v>14</v>
      </c>
      <c r="D61" s="48">
        <v>1</v>
      </c>
      <c r="E61" s="49">
        <v>7.14</v>
      </c>
      <c r="F61" s="49">
        <v>-1.032265</v>
      </c>
      <c r="G61" s="50">
        <f t="shared" si="1"/>
        <v>1.5908944114650838</v>
      </c>
      <c r="H61" s="50">
        <f t="shared" si="0"/>
        <v>1.9105588534916285E-2</v>
      </c>
    </row>
    <row r="62" spans="1:8" x14ac:dyDescent="0.2">
      <c r="A62" s="48">
        <v>61</v>
      </c>
      <c r="B62" s="49">
        <v>1.82</v>
      </c>
      <c r="C62" s="48">
        <v>14</v>
      </c>
      <c r="D62" s="48">
        <v>7</v>
      </c>
      <c r="E62" s="49">
        <v>50</v>
      </c>
      <c r="F62" s="49">
        <v>0.66247500000000004</v>
      </c>
      <c r="G62" s="50">
        <f t="shared" si="1"/>
        <v>1.7582395735117489</v>
      </c>
      <c r="H62" s="50">
        <f t="shared" si="0"/>
        <v>6.1760426488251197E-2</v>
      </c>
    </row>
    <row r="63" spans="1:8" x14ac:dyDescent="0.2">
      <c r="A63" s="48">
        <v>62</v>
      </c>
      <c r="B63" s="49">
        <v>1.67</v>
      </c>
      <c r="C63" s="48">
        <v>14</v>
      </c>
      <c r="D63" s="48">
        <v>3</v>
      </c>
      <c r="E63" s="49">
        <v>21.43</v>
      </c>
      <c r="F63" s="49">
        <v>-0.52077300000000004</v>
      </c>
      <c r="G63" s="50">
        <f t="shared" si="1"/>
        <v>1.6414011037161504</v>
      </c>
      <c r="H63" s="50">
        <f t="shared" si="0"/>
        <v>2.8598896283849484E-2</v>
      </c>
    </row>
    <row r="64" spans="1:8" x14ac:dyDescent="0.2">
      <c r="A64" s="48">
        <v>63</v>
      </c>
      <c r="B64" s="49">
        <v>1.85</v>
      </c>
      <c r="C64" s="48">
        <v>14</v>
      </c>
      <c r="D64" s="48">
        <v>10</v>
      </c>
      <c r="E64" s="49">
        <v>71.430000000000007</v>
      </c>
      <c r="F64" s="49">
        <v>1.393227</v>
      </c>
      <c r="G64" s="50">
        <f t="shared" si="1"/>
        <v>1.8303968435684681</v>
      </c>
      <c r="H64" s="50">
        <f t="shared" si="0"/>
        <v>1.9603156431531987E-2</v>
      </c>
    </row>
    <row r="65" spans="1:8" x14ac:dyDescent="0.2">
      <c r="A65" s="48">
        <v>64</v>
      </c>
      <c r="B65" s="49">
        <v>1.58</v>
      </c>
      <c r="C65" s="48">
        <v>14</v>
      </c>
      <c r="D65" s="48">
        <v>0</v>
      </c>
      <c r="E65" s="49">
        <v>0</v>
      </c>
      <c r="F65" s="49">
        <v>-1.423875</v>
      </c>
      <c r="G65" s="50">
        <f t="shared" si="1"/>
        <v>1.5522253301257074</v>
      </c>
      <c r="H65" s="50">
        <f t="shared" si="0"/>
        <v>2.7774669874292668E-2</v>
      </c>
    </row>
    <row r="66" spans="1:8" x14ac:dyDescent="0.2">
      <c r="A66" s="48">
        <v>65</v>
      </c>
      <c r="B66" s="49">
        <v>1.7</v>
      </c>
      <c r="C66" s="48">
        <v>14</v>
      </c>
      <c r="D66" s="48">
        <v>5</v>
      </c>
      <c r="E66" s="49">
        <v>35.71</v>
      </c>
      <c r="F66" s="49">
        <v>0.46185599999999999</v>
      </c>
      <c r="G66" s="50">
        <f t="shared" si="1"/>
        <v>1.738429679920614</v>
      </c>
      <c r="H66" s="50">
        <f t="shared" ref="H66:H129" si="2">B66-G66</f>
        <v>-3.8429679920614079E-2</v>
      </c>
    </row>
    <row r="67" spans="1:8" x14ac:dyDescent="0.2">
      <c r="A67" s="48">
        <v>66</v>
      </c>
      <c r="B67" s="49">
        <v>1.85</v>
      </c>
      <c r="C67" s="48">
        <v>14</v>
      </c>
      <c r="D67" s="48">
        <v>11</v>
      </c>
      <c r="E67" s="49">
        <v>78.569999999999993</v>
      </c>
      <c r="F67" s="49">
        <v>1.614973</v>
      </c>
      <c r="G67" s="50">
        <f t="shared" ref="G67:G130" si="3">((F67-$F$213)/$F$214)*$B$214+$B$213</f>
        <v>1.8522928985994462</v>
      </c>
      <c r="H67" s="50">
        <f t="shared" si="2"/>
        <v>-2.292898599446147E-3</v>
      </c>
    </row>
    <row r="68" spans="1:8" x14ac:dyDescent="0.2">
      <c r="A68" s="48">
        <v>67</v>
      </c>
      <c r="B68" s="49">
        <v>1.65</v>
      </c>
      <c r="C68" s="48">
        <v>14</v>
      </c>
      <c r="D68" s="48">
        <v>1</v>
      </c>
      <c r="E68" s="49">
        <v>7.14</v>
      </c>
      <c r="F68" s="49">
        <v>-1.032265</v>
      </c>
      <c r="G68" s="50">
        <f t="shared" si="3"/>
        <v>1.5908944114650838</v>
      </c>
      <c r="H68" s="50">
        <f t="shared" si="2"/>
        <v>5.9105588534916098E-2</v>
      </c>
    </row>
    <row r="69" spans="1:8" x14ac:dyDescent="0.2">
      <c r="A69" s="48">
        <v>68</v>
      </c>
      <c r="B69" s="49">
        <v>1.9</v>
      </c>
      <c r="C69" s="48">
        <v>14</v>
      </c>
      <c r="D69" s="48">
        <v>11</v>
      </c>
      <c r="E69" s="49">
        <v>78.569999999999993</v>
      </c>
      <c r="F69" s="49">
        <v>1.614973</v>
      </c>
      <c r="G69" s="50">
        <f t="shared" si="3"/>
        <v>1.8522928985994462</v>
      </c>
      <c r="H69" s="50">
        <f t="shared" si="2"/>
        <v>4.7707101400553675E-2</v>
      </c>
    </row>
    <row r="70" spans="1:8" x14ac:dyDescent="0.2">
      <c r="A70" s="48">
        <v>69</v>
      </c>
      <c r="B70" s="49">
        <v>1.82</v>
      </c>
      <c r="C70" s="48">
        <v>14</v>
      </c>
      <c r="D70" s="48">
        <v>10</v>
      </c>
      <c r="E70" s="49">
        <v>71.430000000000007</v>
      </c>
      <c r="F70" s="49">
        <v>1.4535979999999999</v>
      </c>
      <c r="G70" s="50">
        <f t="shared" si="3"/>
        <v>1.836358108882274</v>
      </c>
      <c r="H70" s="50">
        <f t="shared" si="2"/>
        <v>-1.6358108882273958E-2</v>
      </c>
    </row>
    <row r="71" spans="1:8" x14ac:dyDescent="0.2">
      <c r="A71" s="48">
        <v>70</v>
      </c>
      <c r="B71" s="49">
        <v>1.71</v>
      </c>
      <c r="C71" s="48">
        <v>14</v>
      </c>
      <c r="D71" s="48">
        <v>6</v>
      </c>
      <c r="E71" s="49">
        <v>42.86</v>
      </c>
      <c r="F71" s="49">
        <v>0.325575</v>
      </c>
      <c r="G71" s="50">
        <f t="shared" si="3"/>
        <v>1.7249727685189349</v>
      </c>
      <c r="H71" s="50">
        <f t="shared" si="2"/>
        <v>-1.497276851893492E-2</v>
      </c>
    </row>
    <row r="72" spans="1:8" x14ac:dyDescent="0.2">
      <c r="A72" s="48">
        <v>71</v>
      </c>
      <c r="B72" s="49">
        <v>1.92</v>
      </c>
      <c r="C72" s="48">
        <v>14</v>
      </c>
      <c r="D72" s="48">
        <v>9</v>
      </c>
      <c r="E72" s="49">
        <v>64.290000000000006</v>
      </c>
      <c r="F72" s="49">
        <v>1.1496189999999999</v>
      </c>
      <c r="G72" s="50">
        <f t="shared" si="3"/>
        <v>1.8063420503636911</v>
      </c>
      <c r="H72" s="53">
        <f t="shared" si="2"/>
        <v>0.11365794963630882</v>
      </c>
    </row>
    <row r="73" spans="1:8" x14ac:dyDescent="0.2">
      <c r="A73" s="48">
        <v>72</v>
      </c>
      <c r="B73" s="49">
        <v>1.67</v>
      </c>
      <c r="C73" s="48">
        <v>14</v>
      </c>
      <c r="D73" s="48">
        <v>3</v>
      </c>
      <c r="E73" s="49">
        <v>21.43</v>
      </c>
      <c r="F73" s="49">
        <v>-0.54969299999999999</v>
      </c>
      <c r="G73" s="50">
        <f t="shared" si="3"/>
        <v>1.638545431408664</v>
      </c>
      <c r="H73" s="50">
        <f t="shared" si="2"/>
        <v>3.1454568591335885E-2</v>
      </c>
    </row>
    <row r="74" spans="1:8" x14ac:dyDescent="0.2">
      <c r="A74" s="48">
        <v>73</v>
      </c>
      <c r="B74" s="49">
        <v>1.69</v>
      </c>
      <c r="C74" s="48">
        <v>14</v>
      </c>
      <c r="D74" s="48">
        <v>5</v>
      </c>
      <c r="E74" s="49">
        <v>35.71</v>
      </c>
      <c r="F74" s="49">
        <v>0.33251500000000001</v>
      </c>
      <c r="G74" s="50">
        <f t="shared" si="3"/>
        <v>1.7256580508776471</v>
      </c>
      <c r="H74" s="50">
        <f t="shared" si="2"/>
        <v>-3.5658050877647174E-2</v>
      </c>
    </row>
    <row r="75" spans="1:8" x14ac:dyDescent="0.2">
      <c r="A75" s="48">
        <v>74</v>
      </c>
      <c r="B75" s="49">
        <v>1.74</v>
      </c>
      <c r="C75" s="48">
        <v>14</v>
      </c>
      <c r="D75" s="48">
        <v>6</v>
      </c>
      <c r="E75" s="49">
        <v>42.86</v>
      </c>
      <c r="F75" s="49">
        <v>0.419597</v>
      </c>
      <c r="G75" s="50">
        <f t="shared" si="3"/>
        <v>1.7342568633216489</v>
      </c>
      <c r="H75" s="50">
        <f t="shared" si="2"/>
        <v>5.7431366783511351E-3</v>
      </c>
    </row>
    <row r="76" spans="1:8" x14ac:dyDescent="0.2">
      <c r="A76" s="48">
        <v>75</v>
      </c>
      <c r="B76" s="49">
        <v>1.6</v>
      </c>
      <c r="C76" s="48">
        <v>14</v>
      </c>
      <c r="D76" s="48">
        <v>4</v>
      </c>
      <c r="E76" s="49">
        <v>28.57</v>
      </c>
      <c r="F76" s="49">
        <v>-0.25787100000000002</v>
      </c>
      <c r="G76" s="50">
        <f t="shared" si="3"/>
        <v>1.6673610608732319</v>
      </c>
      <c r="H76" s="50">
        <f t="shared" si="2"/>
        <v>-6.7361060873231793E-2</v>
      </c>
    </row>
    <row r="77" spans="1:8" x14ac:dyDescent="0.2">
      <c r="A77" s="48">
        <v>76</v>
      </c>
      <c r="B77" s="49">
        <v>1.8</v>
      </c>
      <c r="C77" s="48">
        <v>14</v>
      </c>
      <c r="D77" s="48">
        <v>7</v>
      </c>
      <c r="E77" s="49">
        <v>50</v>
      </c>
      <c r="F77" s="49">
        <v>0.52737900000000004</v>
      </c>
      <c r="G77" s="50">
        <f t="shared" si="3"/>
        <v>1.7448996735791005</v>
      </c>
      <c r="H77" s="50">
        <f t="shared" si="2"/>
        <v>5.510032642089957E-2</v>
      </c>
    </row>
    <row r="78" spans="1:8" x14ac:dyDescent="0.2">
      <c r="A78" s="48">
        <v>77</v>
      </c>
      <c r="B78" s="49">
        <v>1.79</v>
      </c>
      <c r="C78" s="48">
        <v>14</v>
      </c>
      <c r="D78" s="48">
        <v>5</v>
      </c>
      <c r="E78" s="49">
        <v>35.71</v>
      </c>
      <c r="F78" s="49">
        <v>0.43930200000000003</v>
      </c>
      <c r="G78" s="50">
        <f t="shared" si="3"/>
        <v>1.736202610998655</v>
      </c>
      <c r="H78" s="50">
        <f t="shared" si="2"/>
        <v>5.3797389001345008E-2</v>
      </c>
    </row>
    <row r="79" spans="1:8" x14ac:dyDescent="0.2">
      <c r="A79" s="48">
        <v>78</v>
      </c>
      <c r="B79" s="49">
        <v>1.78</v>
      </c>
      <c r="C79" s="48">
        <v>14</v>
      </c>
      <c r="D79" s="48">
        <v>6</v>
      </c>
      <c r="E79" s="49">
        <v>42.86</v>
      </c>
      <c r="F79" s="49">
        <v>0.35559200000000002</v>
      </c>
      <c r="G79" s="50">
        <f t="shared" si="3"/>
        <v>1.7279367628361486</v>
      </c>
      <c r="H79" s="50">
        <f t="shared" si="2"/>
        <v>5.2063237163851417E-2</v>
      </c>
    </row>
    <row r="80" spans="1:8" x14ac:dyDescent="0.2">
      <c r="A80" s="48">
        <v>79</v>
      </c>
      <c r="B80" s="49">
        <v>1.79</v>
      </c>
      <c r="C80" s="48">
        <v>14</v>
      </c>
      <c r="D80" s="48">
        <v>6</v>
      </c>
      <c r="E80" s="49">
        <v>42.86</v>
      </c>
      <c r="F80" s="49">
        <v>0.43311699999999997</v>
      </c>
      <c r="G80" s="50">
        <f t="shared" si="3"/>
        <v>1.7355918802510133</v>
      </c>
      <c r="H80" s="50">
        <f t="shared" si="2"/>
        <v>5.4408119748986739E-2</v>
      </c>
    </row>
    <row r="81" spans="1:8" x14ac:dyDescent="0.2">
      <c r="A81" s="48">
        <v>80</v>
      </c>
      <c r="B81" s="49">
        <v>1.83</v>
      </c>
      <c r="C81" s="48">
        <v>14</v>
      </c>
      <c r="D81" s="48">
        <v>8</v>
      </c>
      <c r="E81" s="49">
        <v>57.14</v>
      </c>
      <c r="F81" s="49">
        <v>0.74333899999999997</v>
      </c>
      <c r="G81" s="50">
        <f t="shared" si="3"/>
        <v>1.7662243966608699</v>
      </c>
      <c r="H81" s="50">
        <f t="shared" si="2"/>
        <v>6.3775603339130127E-2</v>
      </c>
    </row>
    <row r="82" spans="1:8" x14ac:dyDescent="0.2">
      <c r="A82" s="48">
        <v>81</v>
      </c>
      <c r="B82" s="49">
        <v>1.72</v>
      </c>
      <c r="C82" s="48">
        <v>14</v>
      </c>
      <c r="D82" s="48">
        <v>4</v>
      </c>
      <c r="E82" s="49">
        <v>28.57</v>
      </c>
      <c r="F82" s="49">
        <v>0.153112</v>
      </c>
      <c r="G82" s="50">
        <f t="shared" si="3"/>
        <v>1.7079431069295146</v>
      </c>
      <c r="H82" s="50">
        <f t="shared" si="2"/>
        <v>1.2056893070485408E-2</v>
      </c>
    </row>
    <row r="83" spans="1:8" x14ac:dyDescent="0.2">
      <c r="A83" s="48">
        <v>82</v>
      </c>
      <c r="B83" s="49">
        <v>1.64</v>
      </c>
      <c r="C83" s="48">
        <v>14</v>
      </c>
      <c r="D83" s="48">
        <v>3</v>
      </c>
      <c r="E83" s="49">
        <v>21.43</v>
      </c>
      <c r="F83" s="49">
        <v>-0.58067400000000002</v>
      </c>
      <c r="G83" s="50">
        <f t="shared" si="3"/>
        <v>1.635486248014534</v>
      </c>
      <c r="H83" s="50">
        <f t="shared" si="2"/>
        <v>4.5137519854658859E-3</v>
      </c>
    </row>
    <row r="84" spans="1:8" x14ac:dyDescent="0.2">
      <c r="A84" s="48">
        <v>83</v>
      </c>
      <c r="B84" s="49">
        <v>1.61</v>
      </c>
      <c r="C84" s="48">
        <v>14</v>
      </c>
      <c r="D84" s="48">
        <v>3</v>
      </c>
      <c r="E84" s="49">
        <v>21.43</v>
      </c>
      <c r="F84" s="49">
        <v>-0.50937399999999999</v>
      </c>
      <c r="G84" s="50">
        <f t="shared" si="3"/>
        <v>1.642526684927528</v>
      </c>
      <c r="H84" s="50">
        <f t="shared" si="2"/>
        <v>-3.252668492752786E-2</v>
      </c>
    </row>
    <row r="85" spans="1:8" x14ac:dyDescent="0.2">
      <c r="A85" s="48">
        <v>84</v>
      </c>
      <c r="B85" s="49">
        <v>1.71</v>
      </c>
      <c r="C85" s="48">
        <v>14</v>
      </c>
      <c r="D85" s="48">
        <v>10</v>
      </c>
      <c r="E85" s="49">
        <v>71.430000000000007</v>
      </c>
      <c r="F85" s="49">
        <v>1.40764</v>
      </c>
      <c r="G85" s="50">
        <f t="shared" si="3"/>
        <v>1.8318200387609924</v>
      </c>
      <c r="H85" s="53">
        <f t="shared" si="2"/>
        <v>-0.12182003876099246</v>
      </c>
    </row>
    <row r="86" spans="1:8" x14ac:dyDescent="0.2">
      <c r="A86" s="48">
        <v>85</v>
      </c>
      <c r="B86" s="49">
        <v>1.74</v>
      </c>
      <c r="C86" s="48">
        <v>14</v>
      </c>
      <c r="D86" s="48">
        <v>6</v>
      </c>
      <c r="E86" s="49">
        <v>42.86</v>
      </c>
      <c r="F86" s="49">
        <v>0.376388</v>
      </c>
      <c r="G86" s="50">
        <f t="shared" si="3"/>
        <v>1.7299902400597478</v>
      </c>
      <c r="H86" s="50">
        <f t="shared" si="2"/>
        <v>1.0009759940252216E-2</v>
      </c>
    </row>
    <row r="87" spans="1:8" x14ac:dyDescent="0.2">
      <c r="A87" s="48">
        <v>86</v>
      </c>
      <c r="B87" s="49">
        <v>1.56</v>
      </c>
      <c r="C87" s="48">
        <v>14</v>
      </c>
      <c r="D87" s="48">
        <v>2</v>
      </c>
      <c r="E87" s="49">
        <v>14.29</v>
      </c>
      <c r="F87" s="49">
        <v>-0.73599899999999996</v>
      </c>
      <c r="G87" s="50">
        <f t="shared" si="3"/>
        <v>1.6201488586244812</v>
      </c>
      <c r="H87" s="50">
        <f t="shared" si="2"/>
        <v>-6.0148858624481161E-2</v>
      </c>
    </row>
    <row r="88" spans="1:8" x14ac:dyDescent="0.2">
      <c r="A88" s="48">
        <v>87</v>
      </c>
      <c r="B88" s="49">
        <v>1.84</v>
      </c>
      <c r="C88" s="48">
        <v>14</v>
      </c>
      <c r="D88" s="48">
        <v>11</v>
      </c>
      <c r="E88" s="49">
        <v>78.569999999999993</v>
      </c>
      <c r="F88" s="49">
        <v>1.73142</v>
      </c>
      <c r="G88" s="50">
        <f t="shared" si="3"/>
        <v>1.8637913243667308</v>
      </c>
      <c r="H88" s="50">
        <f t="shared" si="2"/>
        <v>-2.3791324366730704E-2</v>
      </c>
    </row>
    <row r="89" spans="1:8" x14ac:dyDescent="0.2">
      <c r="A89" s="48">
        <v>88</v>
      </c>
      <c r="B89" s="49">
        <v>1.67</v>
      </c>
      <c r="C89" s="48">
        <v>14</v>
      </c>
      <c r="D89" s="48">
        <v>7</v>
      </c>
      <c r="E89" s="49">
        <v>50</v>
      </c>
      <c r="F89" s="49">
        <v>0.46800900000000001</v>
      </c>
      <c r="G89" s="50">
        <f t="shared" si="3"/>
        <v>1.7390372508648726</v>
      </c>
      <c r="H89" s="50">
        <f t="shared" si="2"/>
        <v>-6.9037250864872668E-2</v>
      </c>
    </row>
    <row r="90" spans="1:8" x14ac:dyDescent="0.2">
      <c r="A90" s="48">
        <v>89</v>
      </c>
      <c r="B90" s="49">
        <v>1.8</v>
      </c>
      <c r="C90" s="48">
        <v>14</v>
      </c>
      <c r="D90" s="48">
        <v>10</v>
      </c>
      <c r="E90" s="49">
        <v>71.430000000000007</v>
      </c>
      <c r="F90" s="49">
        <v>1.292484</v>
      </c>
      <c r="G90" s="50">
        <f t="shared" si="3"/>
        <v>1.8204490913114451</v>
      </c>
      <c r="H90" s="50">
        <f t="shared" si="2"/>
        <v>-2.0449091311445011E-2</v>
      </c>
    </row>
    <row r="91" spans="1:8" x14ac:dyDescent="0.2">
      <c r="A91" s="48">
        <v>90</v>
      </c>
      <c r="B91" s="49">
        <v>1.6</v>
      </c>
      <c r="C91" s="48">
        <v>14</v>
      </c>
      <c r="D91" s="48">
        <v>1</v>
      </c>
      <c r="E91" s="49">
        <v>7.14</v>
      </c>
      <c r="F91" s="49">
        <v>-1.032265</v>
      </c>
      <c r="G91" s="50">
        <f t="shared" si="3"/>
        <v>1.5908944114650838</v>
      </c>
      <c r="H91" s="50">
        <f t="shared" si="2"/>
        <v>9.1055885349162757E-3</v>
      </c>
    </row>
    <row r="92" spans="1:8" x14ac:dyDescent="0.2">
      <c r="A92" s="48">
        <v>91</v>
      </c>
      <c r="B92" s="49">
        <v>1.75</v>
      </c>
      <c r="C92" s="48">
        <v>14</v>
      </c>
      <c r="D92" s="48">
        <v>7</v>
      </c>
      <c r="E92" s="49">
        <v>50</v>
      </c>
      <c r="F92" s="49">
        <v>0.63098600000000005</v>
      </c>
      <c r="G92" s="50">
        <f t="shared" si="3"/>
        <v>1.7551302282389121</v>
      </c>
      <c r="H92" s="50">
        <f t="shared" si="2"/>
        <v>-5.1302282389120712E-3</v>
      </c>
    </row>
    <row r="93" spans="1:8" x14ac:dyDescent="0.2">
      <c r="A93" s="48">
        <v>92</v>
      </c>
      <c r="B93" s="49">
        <v>1.83</v>
      </c>
      <c r="C93" s="48">
        <v>14</v>
      </c>
      <c r="D93" s="48">
        <v>9</v>
      </c>
      <c r="E93" s="49">
        <v>64.290000000000006</v>
      </c>
      <c r="F93" s="49">
        <v>1.3144309999999999</v>
      </c>
      <c r="G93" s="50">
        <f t="shared" si="3"/>
        <v>1.8226162227129805</v>
      </c>
      <c r="H93" s="50">
        <f t="shared" si="2"/>
        <v>7.383777287019555E-3</v>
      </c>
    </row>
    <row r="94" spans="1:8" x14ac:dyDescent="0.2">
      <c r="A94" s="48">
        <v>93</v>
      </c>
      <c r="B94" s="49">
        <v>1.6</v>
      </c>
      <c r="C94" s="48">
        <v>14</v>
      </c>
      <c r="D94" s="48">
        <v>5</v>
      </c>
      <c r="E94" s="49">
        <v>35.71</v>
      </c>
      <c r="F94" s="49">
        <v>9.0479000000000004E-2</v>
      </c>
      <c r="G94" s="50">
        <f t="shared" si="3"/>
        <v>1.7017584830140653</v>
      </c>
      <c r="H94" s="50">
        <f t="shared" si="2"/>
        <v>-0.1017584830140652</v>
      </c>
    </row>
    <row r="95" spans="1:8" x14ac:dyDescent="0.2">
      <c r="A95" s="48">
        <v>94</v>
      </c>
      <c r="B95" s="49">
        <v>1.57</v>
      </c>
      <c r="C95" s="48">
        <v>14</v>
      </c>
      <c r="D95" s="48">
        <v>2</v>
      </c>
      <c r="E95" s="49">
        <v>14.29</v>
      </c>
      <c r="F95" s="49">
        <v>-0.57404200000000005</v>
      </c>
      <c r="G95" s="50">
        <f t="shared" si="3"/>
        <v>1.6361411172656839</v>
      </c>
      <c r="H95" s="50">
        <f t="shared" si="2"/>
        <v>-6.6141117265683835E-2</v>
      </c>
    </row>
    <row r="96" spans="1:8" x14ac:dyDescent="0.2">
      <c r="A96" s="48">
        <v>95</v>
      </c>
      <c r="B96" s="49">
        <v>1.68</v>
      </c>
      <c r="C96" s="48">
        <v>14</v>
      </c>
      <c r="D96" s="48">
        <v>6</v>
      </c>
      <c r="E96" s="49">
        <v>42.86</v>
      </c>
      <c r="F96" s="49">
        <v>0.557863</v>
      </c>
      <c r="G96" s="50">
        <f t="shared" si="3"/>
        <v>1.7479097812769366</v>
      </c>
      <c r="H96" s="50">
        <f t="shared" si="2"/>
        <v>-6.7909781276936698E-2</v>
      </c>
    </row>
    <row r="97" spans="1:8" x14ac:dyDescent="0.2">
      <c r="A97" s="48">
        <v>96</v>
      </c>
      <c r="B97" s="49">
        <v>1.72</v>
      </c>
      <c r="C97" s="48">
        <v>14</v>
      </c>
      <c r="D97" s="48">
        <v>3</v>
      </c>
      <c r="E97" s="49">
        <v>21.43</v>
      </c>
      <c r="F97" s="49">
        <v>-0.10408299999999999</v>
      </c>
      <c r="G97" s="50">
        <f t="shared" si="3"/>
        <v>1.6825466809570397</v>
      </c>
      <c r="H97" s="50">
        <f t="shared" si="2"/>
        <v>3.7453319042960231E-2</v>
      </c>
    </row>
    <row r="98" spans="1:8" x14ac:dyDescent="0.2">
      <c r="A98" s="48">
        <v>97</v>
      </c>
      <c r="B98" s="49">
        <v>1.63</v>
      </c>
      <c r="C98" s="48">
        <v>14</v>
      </c>
      <c r="D98" s="48">
        <v>3</v>
      </c>
      <c r="E98" s="49">
        <v>21.43</v>
      </c>
      <c r="F98" s="49">
        <v>-0.58043900000000004</v>
      </c>
      <c r="G98" s="50">
        <f t="shared" si="3"/>
        <v>1.6355094528206289</v>
      </c>
      <c r="H98" s="50">
        <f t="shared" si="2"/>
        <v>-5.5094528206289795E-3</v>
      </c>
    </row>
    <row r="99" spans="1:8" x14ac:dyDescent="0.2">
      <c r="A99" s="48">
        <v>98</v>
      </c>
      <c r="B99" s="49">
        <v>1.8</v>
      </c>
      <c r="C99" s="48">
        <v>14</v>
      </c>
      <c r="D99" s="48">
        <v>11</v>
      </c>
      <c r="E99" s="49">
        <v>78.569999999999993</v>
      </c>
      <c r="F99" s="49">
        <v>1.5575600000000001</v>
      </c>
      <c r="G99" s="50">
        <f t="shared" si="3"/>
        <v>1.8466237176108669</v>
      </c>
      <c r="H99" s="50">
        <f t="shared" si="2"/>
        <v>-4.6623717610866811E-2</v>
      </c>
    </row>
    <row r="100" spans="1:8" x14ac:dyDescent="0.2">
      <c r="A100" s="48">
        <v>99</v>
      </c>
      <c r="B100" s="49">
        <v>1.66</v>
      </c>
      <c r="C100" s="48">
        <v>14</v>
      </c>
      <c r="D100" s="48">
        <v>3</v>
      </c>
      <c r="E100" s="49">
        <v>21.43</v>
      </c>
      <c r="F100" s="49">
        <v>-0.44329400000000002</v>
      </c>
      <c r="G100" s="50">
        <f t="shared" si="3"/>
        <v>1.6490516789136518</v>
      </c>
      <c r="H100" s="50">
        <f t="shared" si="2"/>
        <v>1.0948321086348134E-2</v>
      </c>
    </row>
    <row r="101" spans="1:8" x14ac:dyDescent="0.2">
      <c r="A101" s="48">
        <v>100</v>
      </c>
      <c r="B101" s="49">
        <v>1.61</v>
      </c>
      <c r="C101" s="48">
        <v>14</v>
      </c>
      <c r="D101" s="48">
        <v>0</v>
      </c>
      <c r="E101" s="49">
        <v>0</v>
      </c>
      <c r="F101" s="49">
        <v>-1.423875</v>
      </c>
      <c r="G101" s="50">
        <f t="shared" si="3"/>
        <v>1.5522253301257074</v>
      </c>
      <c r="H101" s="50">
        <f t="shared" si="2"/>
        <v>5.7774669874292695E-2</v>
      </c>
    </row>
    <row r="102" spans="1:8" x14ac:dyDescent="0.2">
      <c r="A102" s="48">
        <v>101</v>
      </c>
      <c r="B102" s="49">
        <v>1.7</v>
      </c>
      <c r="C102" s="48">
        <v>14</v>
      </c>
      <c r="D102" s="48">
        <v>6</v>
      </c>
      <c r="E102" s="49">
        <v>42.86</v>
      </c>
      <c r="F102" s="49">
        <v>0.40519100000000002</v>
      </c>
      <c r="G102" s="50">
        <f t="shared" si="3"/>
        <v>1.7328343593361146</v>
      </c>
      <c r="H102" s="50">
        <f t="shared" si="2"/>
        <v>-3.2834359336114671E-2</v>
      </c>
    </row>
    <row r="103" spans="1:8" x14ac:dyDescent="0.2">
      <c r="A103" s="48">
        <v>102</v>
      </c>
      <c r="B103" s="49">
        <v>1.63</v>
      </c>
      <c r="C103" s="48">
        <v>14</v>
      </c>
      <c r="D103" s="48">
        <v>2</v>
      </c>
      <c r="E103" s="49">
        <v>14.29</v>
      </c>
      <c r="F103" s="49">
        <v>-0.447297</v>
      </c>
      <c r="G103" s="50">
        <f t="shared" si="3"/>
        <v>1.6486564072591958</v>
      </c>
      <c r="H103" s="50">
        <f t="shared" si="2"/>
        <v>-1.8656407259195928E-2</v>
      </c>
    </row>
    <row r="104" spans="1:8" x14ac:dyDescent="0.2">
      <c r="A104" s="48">
        <v>103</v>
      </c>
      <c r="B104" s="49">
        <v>1.67</v>
      </c>
      <c r="C104" s="48">
        <v>14</v>
      </c>
      <c r="D104" s="48">
        <v>3</v>
      </c>
      <c r="E104" s="49">
        <v>21.43</v>
      </c>
      <c r="F104" s="49">
        <v>-0.34977399999999997</v>
      </c>
      <c r="G104" s="50">
        <f t="shared" si="3"/>
        <v>1.6582862043007933</v>
      </c>
      <c r="H104" s="50">
        <f t="shared" si="2"/>
        <v>1.1713795699206608E-2</v>
      </c>
    </row>
    <row r="105" spans="1:8" x14ac:dyDescent="0.2">
      <c r="A105" s="48">
        <v>104</v>
      </c>
      <c r="B105" s="49">
        <v>1.6</v>
      </c>
      <c r="C105" s="48">
        <v>14</v>
      </c>
      <c r="D105" s="48">
        <v>4</v>
      </c>
      <c r="E105" s="49">
        <v>28.57</v>
      </c>
      <c r="F105" s="49">
        <v>-0.32169300000000001</v>
      </c>
      <c r="G105" s="50">
        <f t="shared" si="3"/>
        <v>1.6610590305133288</v>
      </c>
      <c r="H105" s="50">
        <f t="shared" si="2"/>
        <v>-6.1059030513328727E-2</v>
      </c>
    </row>
    <row r="106" spans="1:8" x14ac:dyDescent="0.2">
      <c r="A106" s="48">
        <v>105</v>
      </c>
      <c r="B106" s="49">
        <v>1.65</v>
      </c>
      <c r="C106" s="48">
        <v>14</v>
      </c>
      <c r="D106" s="48">
        <v>1</v>
      </c>
      <c r="E106" s="49">
        <v>7.14</v>
      </c>
      <c r="F106" s="49">
        <v>-1.032265</v>
      </c>
      <c r="G106" s="50">
        <f t="shared" si="3"/>
        <v>1.5908944114650838</v>
      </c>
      <c r="H106" s="50">
        <f t="shared" si="2"/>
        <v>5.9105588534916098E-2</v>
      </c>
    </row>
    <row r="107" spans="1:8" x14ac:dyDescent="0.2">
      <c r="A107" s="48">
        <v>106</v>
      </c>
      <c r="B107" s="49">
        <v>1.7</v>
      </c>
      <c r="C107" s="48">
        <v>14</v>
      </c>
      <c r="D107" s="48">
        <v>3</v>
      </c>
      <c r="E107" s="49">
        <v>21.43</v>
      </c>
      <c r="F107" s="49">
        <v>-0.40169100000000002</v>
      </c>
      <c r="G107" s="50">
        <f t="shared" si="3"/>
        <v>1.6531597195432632</v>
      </c>
      <c r="H107" s="50">
        <f t="shared" si="2"/>
        <v>4.6840280456736716E-2</v>
      </c>
    </row>
    <row r="108" spans="1:8" x14ac:dyDescent="0.2">
      <c r="A108" s="48">
        <v>107</v>
      </c>
      <c r="B108" s="49">
        <v>1.64</v>
      </c>
      <c r="C108" s="48">
        <v>14</v>
      </c>
      <c r="D108" s="48">
        <v>2</v>
      </c>
      <c r="E108" s="49">
        <v>14.29</v>
      </c>
      <c r="F108" s="49">
        <v>-0.73599899999999996</v>
      </c>
      <c r="G108" s="50">
        <f t="shared" si="3"/>
        <v>1.6201488586244812</v>
      </c>
      <c r="H108" s="50">
        <f t="shared" si="2"/>
        <v>1.9851141375518688E-2</v>
      </c>
    </row>
    <row r="109" spans="1:8" x14ac:dyDescent="0.2">
      <c r="A109" s="48">
        <v>108</v>
      </c>
      <c r="B109" s="49">
        <v>1.58</v>
      </c>
      <c r="C109" s="48">
        <v>14</v>
      </c>
      <c r="D109" s="48">
        <v>2</v>
      </c>
      <c r="E109" s="49">
        <v>14.29</v>
      </c>
      <c r="F109" s="49">
        <v>-0.56824300000000005</v>
      </c>
      <c r="G109" s="50">
        <f t="shared" si="3"/>
        <v>1.636713732885017</v>
      </c>
      <c r="H109" s="50">
        <f t="shared" si="2"/>
        <v>-5.671373288501691E-2</v>
      </c>
    </row>
    <row r="110" spans="1:8" x14ac:dyDescent="0.2">
      <c r="A110" s="48">
        <v>109</v>
      </c>
      <c r="B110" s="49">
        <v>1.76</v>
      </c>
      <c r="C110" s="48">
        <v>14</v>
      </c>
      <c r="D110" s="48">
        <v>7</v>
      </c>
      <c r="E110" s="49">
        <v>50</v>
      </c>
      <c r="F110" s="49">
        <v>0.38462800000000003</v>
      </c>
      <c r="G110" s="50">
        <f t="shared" si="3"/>
        <v>1.7308038894308988</v>
      </c>
      <c r="H110" s="50">
        <f t="shared" si="2"/>
        <v>2.9196110569101208E-2</v>
      </c>
    </row>
    <row r="111" spans="1:8" x14ac:dyDescent="0.2">
      <c r="A111" s="48">
        <v>110</v>
      </c>
      <c r="B111" s="49">
        <v>1.76</v>
      </c>
      <c r="C111" s="48">
        <v>14</v>
      </c>
      <c r="D111" s="48">
        <v>4</v>
      </c>
      <c r="E111" s="49">
        <v>28.57</v>
      </c>
      <c r="F111" s="49">
        <v>0.404887</v>
      </c>
      <c r="G111" s="50">
        <f t="shared" si="3"/>
        <v>1.7328043412039751</v>
      </c>
      <c r="H111" s="50">
        <f t="shared" si="2"/>
        <v>2.7195658796024924E-2</v>
      </c>
    </row>
    <row r="112" spans="1:8" x14ac:dyDescent="0.2">
      <c r="A112" s="48">
        <v>111</v>
      </c>
      <c r="B112" s="49">
        <v>1.63</v>
      </c>
      <c r="C112" s="48">
        <v>14</v>
      </c>
      <c r="D112" s="48">
        <v>1</v>
      </c>
      <c r="E112" s="49">
        <v>7.14</v>
      </c>
      <c r="F112" s="49">
        <v>-1.032265</v>
      </c>
      <c r="G112" s="50">
        <f t="shared" si="3"/>
        <v>1.5908944114650838</v>
      </c>
      <c r="H112" s="50">
        <f t="shared" si="2"/>
        <v>3.910558853491608E-2</v>
      </c>
    </row>
    <row r="113" spans="1:8" x14ac:dyDescent="0.2">
      <c r="A113" s="48">
        <v>112</v>
      </c>
      <c r="B113" s="49">
        <v>1.63</v>
      </c>
      <c r="C113" s="48">
        <v>14</v>
      </c>
      <c r="D113" s="48">
        <v>5</v>
      </c>
      <c r="E113" s="49">
        <v>35.71</v>
      </c>
      <c r="F113" s="49">
        <v>0.234209</v>
      </c>
      <c r="G113" s="50">
        <f t="shared" si="3"/>
        <v>1.715950937397019</v>
      </c>
      <c r="H113" s="50">
        <f t="shared" si="2"/>
        <v>-8.5950937397019089E-2</v>
      </c>
    </row>
    <row r="114" spans="1:8" x14ac:dyDescent="0.2">
      <c r="A114" s="48">
        <v>113</v>
      </c>
      <c r="B114" s="49">
        <v>1.72</v>
      </c>
      <c r="C114" s="48">
        <v>14</v>
      </c>
      <c r="D114" s="48">
        <v>4</v>
      </c>
      <c r="E114" s="49">
        <v>28.57</v>
      </c>
      <c r="F114" s="49">
        <v>0.26193899999999998</v>
      </c>
      <c r="G114" s="50">
        <f t="shared" si="3"/>
        <v>1.7186891045161961</v>
      </c>
      <c r="H114" s="50">
        <f t="shared" si="2"/>
        <v>1.31089548380392E-3</v>
      </c>
    </row>
    <row r="115" spans="1:8" x14ac:dyDescent="0.2">
      <c r="A115" s="48">
        <v>114</v>
      </c>
      <c r="B115" s="49">
        <v>1.83</v>
      </c>
      <c r="C115" s="48">
        <v>14</v>
      </c>
      <c r="D115" s="48">
        <v>7</v>
      </c>
      <c r="E115" s="49">
        <v>50</v>
      </c>
      <c r="F115" s="49">
        <v>0.71157700000000002</v>
      </c>
      <c r="G115" s="50">
        <f t="shared" si="3"/>
        <v>1.763088094315421</v>
      </c>
      <c r="H115" s="50">
        <f t="shared" si="2"/>
        <v>6.6911905684579054E-2</v>
      </c>
    </row>
    <row r="116" spans="1:8" x14ac:dyDescent="0.2">
      <c r="A116" s="48">
        <v>115</v>
      </c>
      <c r="B116" s="49">
        <v>1.73</v>
      </c>
      <c r="C116" s="48">
        <v>14</v>
      </c>
      <c r="D116" s="48">
        <v>5</v>
      </c>
      <c r="E116" s="49">
        <v>35.71</v>
      </c>
      <c r="F116" s="49">
        <v>0.29976000000000003</v>
      </c>
      <c r="G116" s="50">
        <f t="shared" si="3"/>
        <v>1.722423695883466</v>
      </c>
      <c r="H116" s="50">
        <f t="shared" si="2"/>
        <v>7.5763041165339828E-3</v>
      </c>
    </row>
    <row r="117" spans="1:8" x14ac:dyDescent="0.2">
      <c r="A117" s="48">
        <v>116</v>
      </c>
      <c r="B117" s="49">
        <v>1.6</v>
      </c>
      <c r="C117" s="48">
        <v>14</v>
      </c>
      <c r="D117" s="48">
        <v>3</v>
      </c>
      <c r="E117" s="49">
        <v>21.43</v>
      </c>
      <c r="F117" s="49">
        <v>-0.56806299999999998</v>
      </c>
      <c r="G117" s="50">
        <f t="shared" si="3"/>
        <v>1.6367315067790469</v>
      </c>
      <c r="H117" s="50">
        <f t="shared" si="2"/>
        <v>-3.6731506779046796E-2</v>
      </c>
    </row>
    <row r="118" spans="1:8" x14ac:dyDescent="0.2">
      <c r="A118" s="48">
        <v>117</v>
      </c>
      <c r="B118" s="49">
        <v>1.7</v>
      </c>
      <c r="C118" s="48">
        <v>14</v>
      </c>
      <c r="D118" s="48">
        <v>4</v>
      </c>
      <c r="E118" s="49">
        <v>28.57</v>
      </c>
      <c r="F118" s="49">
        <v>3.1396E-2</v>
      </c>
      <c r="G118" s="50">
        <f t="shared" si="3"/>
        <v>1.6959243997864297</v>
      </c>
      <c r="H118" s="50">
        <f t="shared" si="2"/>
        <v>4.0756002135702296E-3</v>
      </c>
    </row>
    <row r="119" spans="1:8" x14ac:dyDescent="0.2">
      <c r="A119" s="48">
        <v>118</v>
      </c>
      <c r="B119" s="49">
        <v>1.57</v>
      </c>
      <c r="C119" s="48">
        <v>14</v>
      </c>
      <c r="D119" s="48">
        <v>2</v>
      </c>
      <c r="E119" s="49">
        <v>14.29</v>
      </c>
      <c r="F119" s="49">
        <v>-0.50853999999999999</v>
      </c>
      <c r="G119" s="50">
        <f t="shared" si="3"/>
        <v>1.6426090373032003</v>
      </c>
      <c r="H119" s="50">
        <f t="shared" si="2"/>
        <v>-7.260903730320023E-2</v>
      </c>
    </row>
    <row r="120" spans="1:8" x14ac:dyDescent="0.2">
      <c r="A120" s="48">
        <v>119</v>
      </c>
      <c r="B120" s="49">
        <v>1.83</v>
      </c>
      <c r="C120" s="48">
        <v>14</v>
      </c>
      <c r="D120" s="48">
        <v>12</v>
      </c>
      <c r="E120" s="49">
        <v>85.71</v>
      </c>
      <c r="F120" s="49">
        <v>1.9259850000000001</v>
      </c>
      <c r="G120" s="50">
        <f t="shared" si="3"/>
        <v>1.8830034226553234</v>
      </c>
      <c r="H120" s="50">
        <f t="shared" si="2"/>
        <v>-5.3003422655323318E-2</v>
      </c>
    </row>
    <row r="121" spans="1:8" x14ac:dyDescent="0.2">
      <c r="A121" s="48">
        <v>120</v>
      </c>
      <c r="B121" s="49">
        <v>1.61</v>
      </c>
      <c r="C121" s="48">
        <v>14</v>
      </c>
      <c r="D121" s="48">
        <v>2</v>
      </c>
      <c r="E121" s="49">
        <v>14.29</v>
      </c>
      <c r="F121" s="49">
        <v>-0.73599899999999996</v>
      </c>
      <c r="G121" s="50">
        <f t="shared" si="3"/>
        <v>1.6201488586244812</v>
      </c>
      <c r="H121" s="50">
        <f t="shared" si="2"/>
        <v>-1.0148858624481116E-2</v>
      </c>
    </row>
    <row r="122" spans="1:8" x14ac:dyDescent="0.2">
      <c r="A122" s="48">
        <v>121</v>
      </c>
      <c r="B122" s="49">
        <v>1.78</v>
      </c>
      <c r="C122" s="48">
        <v>14</v>
      </c>
      <c r="D122" s="48">
        <v>5</v>
      </c>
      <c r="E122" s="49">
        <v>35.71</v>
      </c>
      <c r="F122" s="49">
        <v>0.210311</v>
      </c>
      <c r="G122" s="50">
        <f t="shared" si="3"/>
        <v>1.7135911567329696</v>
      </c>
      <c r="H122" s="50">
        <f t="shared" si="2"/>
        <v>6.6408843267030448E-2</v>
      </c>
    </row>
    <row r="123" spans="1:8" x14ac:dyDescent="0.2">
      <c r="A123" s="48">
        <v>122</v>
      </c>
      <c r="B123" s="49">
        <v>1.61</v>
      </c>
      <c r="C123" s="48">
        <v>14</v>
      </c>
      <c r="D123" s="48">
        <v>5</v>
      </c>
      <c r="E123" s="49">
        <v>35.71</v>
      </c>
      <c r="F123" s="49">
        <v>0.43974099999999999</v>
      </c>
      <c r="G123" s="50">
        <f t="shared" si="3"/>
        <v>1.7362459595513171</v>
      </c>
      <c r="H123" s="50">
        <f t="shared" si="2"/>
        <v>-0.12624595955131701</v>
      </c>
    </row>
    <row r="124" spans="1:8" x14ac:dyDescent="0.2">
      <c r="A124" s="48">
        <v>123</v>
      </c>
      <c r="B124" s="49">
        <v>1.62</v>
      </c>
      <c r="C124" s="48">
        <v>14</v>
      </c>
      <c r="D124" s="48">
        <v>3</v>
      </c>
      <c r="E124" s="49">
        <v>21.43</v>
      </c>
      <c r="F124" s="49">
        <v>-9.9225999999999995E-2</v>
      </c>
      <c r="G124" s="50">
        <f t="shared" si="3"/>
        <v>1.6830262798642825</v>
      </c>
      <c r="H124" s="50">
        <f t="shared" si="2"/>
        <v>-6.3026279864282442E-2</v>
      </c>
    </row>
    <row r="125" spans="1:8" x14ac:dyDescent="0.2">
      <c r="A125" s="48">
        <v>124</v>
      </c>
      <c r="B125" s="49">
        <v>1.61</v>
      </c>
      <c r="C125" s="48">
        <v>14</v>
      </c>
      <c r="D125" s="48">
        <v>3</v>
      </c>
      <c r="E125" s="49">
        <v>21.43</v>
      </c>
      <c r="F125" s="49">
        <v>0.127943</v>
      </c>
      <c r="G125" s="50">
        <f t="shared" si="3"/>
        <v>1.7054578228248423</v>
      </c>
      <c r="H125" s="50">
        <f t="shared" si="2"/>
        <v>-9.5457822824842165E-2</v>
      </c>
    </row>
    <row r="126" spans="1:8" x14ac:dyDescent="0.2">
      <c r="A126" s="48">
        <v>125</v>
      </c>
      <c r="B126" s="49">
        <v>1.7</v>
      </c>
      <c r="C126" s="48">
        <v>14</v>
      </c>
      <c r="D126" s="48">
        <v>7</v>
      </c>
      <c r="E126" s="49">
        <v>50</v>
      </c>
      <c r="F126" s="49">
        <v>0.60699499999999995</v>
      </c>
      <c r="G126" s="50">
        <f t="shared" si="3"/>
        <v>1.7527612643962804</v>
      </c>
      <c r="H126" s="50">
        <f t="shared" si="2"/>
        <v>-5.2761264396280483E-2</v>
      </c>
    </row>
    <row r="127" spans="1:8" x14ac:dyDescent="0.2">
      <c r="A127" s="48">
        <v>126</v>
      </c>
      <c r="B127" s="49">
        <v>1.66</v>
      </c>
      <c r="C127" s="48">
        <v>14</v>
      </c>
      <c r="D127" s="48">
        <v>8</v>
      </c>
      <c r="E127" s="49">
        <v>57.14</v>
      </c>
      <c r="F127" s="49">
        <v>0.516073</v>
      </c>
      <c r="G127" s="50">
        <f t="shared" si="3"/>
        <v>1.7437832755463052</v>
      </c>
      <c r="H127" s="50">
        <f t="shared" si="2"/>
        <v>-8.3783275546305269E-2</v>
      </c>
    </row>
    <row r="128" spans="1:8" x14ac:dyDescent="0.2">
      <c r="A128" s="48">
        <v>127</v>
      </c>
      <c r="B128" s="49">
        <v>1.78</v>
      </c>
      <c r="C128" s="48">
        <v>14</v>
      </c>
      <c r="D128" s="48">
        <v>5</v>
      </c>
      <c r="E128" s="49">
        <v>35.71</v>
      </c>
      <c r="F128" s="49">
        <v>0.43864500000000001</v>
      </c>
      <c r="G128" s="50">
        <f t="shared" si="3"/>
        <v>1.7361377362854455</v>
      </c>
      <c r="H128" s="50">
        <f t="shared" si="2"/>
        <v>4.3862263714554484E-2</v>
      </c>
    </row>
    <row r="129" spans="1:8" x14ac:dyDescent="0.2">
      <c r="A129" s="48">
        <v>128</v>
      </c>
      <c r="B129" s="49">
        <v>1.7</v>
      </c>
      <c r="C129" s="48">
        <v>14</v>
      </c>
      <c r="D129" s="48">
        <v>8</v>
      </c>
      <c r="E129" s="49">
        <v>57.14</v>
      </c>
      <c r="F129" s="49">
        <v>0.74978</v>
      </c>
      <c r="G129" s="50">
        <f t="shared" si="3"/>
        <v>1.7668604058355766</v>
      </c>
      <c r="H129" s="50">
        <f t="shared" si="2"/>
        <v>-6.686040583557662E-2</v>
      </c>
    </row>
    <row r="130" spans="1:8" x14ac:dyDescent="0.2">
      <c r="A130" s="48">
        <v>129</v>
      </c>
      <c r="B130" s="49">
        <v>1.7</v>
      </c>
      <c r="C130" s="48">
        <v>14</v>
      </c>
      <c r="D130" s="48">
        <v>3</v>
      </c>
      <c r="E130" s="49">
        <v>21.43</v>
      </c>
      <c r="F130" s="49">
        <v>-0.29249700000000001</v>
      </c>
      <c r="G130" s="50">
        <f t="shared" si="3"/>
        <v>1.6639419561249946</v>
      </c>
      <c r="H130" s="50">
        <f t="shared" ref="H130:H193" si="4">B130-G130</f>
        <v>3.605804387500533E-2</v>
      </c>
    </row>
    <row r="131" spans="1:8" x14ac:dyDescent="0.2">
      <c r="A131" s="48">
        <v>130</v>
      </c>
      <c r="B131" s="49">
        <v>1.68</v>
      </c>
      <c r="C131" s="48">
        <v>14</v>
      </c>
      <c r="D131" s="48">
        <v>2</v>
      </c>
      <c r="E131" s="49">
        <v>14.29</v>
      </c>
      <c r="F131" s="49">
        <v>-0.78206699999999996</v>
      </c>
      <c r="G131" s="50">
        <f t="shared" ref="G131:G194" si="5">((F131-$F$213)/$F$214)*$B$214+$B$213</f>
        <v>1.6155999266790702</v>
      </c>
      <c r="H131" s="50">
        <f t="shared" si="4"/>
        <v>6.4400073320929785E-2</v>
      </c>
    </row>
    <row r="132" spans="1:8" x14ac:dyDescent="0.2">
      <c r="A132" s="48">
        <v>131</v>
      </c>
      <c r="B132" s="49">
        <v>1.53</v>
      </c>
      <c r="C132" s="48">
        <v>14</v>
      </c>
      <c r="D132" s="48">
        <v>2</v>
      </c>
      <c r="E132" s="49">
        <v>14.29</v>
      </c>
      <c r="F132" s="49">
        <v>-0.56145100000000003</v>
      </c>
      <c r="G132" s="50">
        <f t="shared" si="5"/>
        <v>1.6373844011530823</v>
      </c>
      <c r="H132" s="50">
        <f t="shared" si="4"/>
        <v>-0.10738440115308223</v>
      </c>
    </row>
    <row r="133" spans="1:8" x14ac:dyDescent="0.2">
      <c r="A133" s="48">
        <v>132</v>
      </c>
      <c r="B133" s="49">
        <v>1.71</v>
      </c>
      <c r="C133" s="48">
        <v>14</v>
      </c>
      <c r="D133" s="48">
        <v>11</v>
      </c>
      <c r="E133" s="49">
        <v>78.569999999999993</v>
      </c>
      <c r="F133" s="49">
        <v>1.4506019999999999</v>
      </c>
      <c r="G133" s="50">
        <f t="shared" si="5"/>
        <v>1.8360622722905302</v>
      </c>
      <c r="H133" s="50">
        <f t="shared" si="4"/>
        <v>-0.12606227229053024</v>
      </c>
    </row>
    <row r="134" spans="1:8" x14ac:dyDescent="0.2">
      <c r="A134" s="48">
        <v>133</v>
      </c>
      <c r="B134" s="49">
        <v>1.65</v>
      </c>
      <c r="C134" s="48">
        <v>14</v>
      </c>
      <c r="D134" s="48">
        <v>7</v>
      </c>
      <c r="E134" s="49">
        <v>50</v>
      </c>
      <c r="F134" s="49">
        <v>0.49196899999999999</v>
      </c>
      <c r="G134" s="50">
        <f t="shared" si="5"/>
        <v>1.741403153647977</v>
      </c>
      <c r="H134" s="50">
        <f t="shared" si="4"/>
        <v>-9.1403153647977131E-2</v>
      </c>
    </row>
    <row r="135" spans="1:8" x14ac:dyDescent="0.2">
      <c r="A135" s="48">
        <v>134</v>
      </c>
      <c r="B135" s="49">
        <v>1.61</v>
      </c>
      <c r="C135" s="48">
        <v>14</v>
      </c>
      <c r="D135" s="48">
        <v>4</v>
      </c>
      <c r="E135" s="49">
        <v>28.57</v>
      </c>
      <c r="F135" s="49">
        <v>-0.46697499999999997</v>
      </c>
      <c r="G135" s="50">
        <f t="shared" si="5"/>
        <v>1.646713325666294</v>
      </c>
      <c r="H135" s="50">
        <f t="shared" si="4"/>
        <v>-3.6713325666293928E-2</v>
      </c>
    </row>
    <row r="136" spans="1:8" x14ac:dyDescent="0.2">
      <c r="A136" s="48">
        <v>135</v>
      </c>
      <c r="B136" s="49">
        <v>1.67</v>
      </c>
      <c r="C136" s="48">
        <v>14</v>
      </c>
      <c r="D136" s="48">
        <v>5</v>
      </c>
      <c r="E136" s="49">
        <v>35.71</v>
      </c>
      <c r="F136" s="49">
        <v>0.286744</v>
      </c>
      <c r="G136" s="50">
        <f t="shared" si="5"/>
        <v>1.7211384458573855</v>
      </c>
      <c r="H136" s="50">
        <f t="shared" si="4"/>
        <v>-5.1138445857385584E-2</v>
      </c>
    </row>
    <row r="137" spans="1:8" x14ac:dyDescent="0.2">
      <c r="A137" s="48">
        <v>136</v>
      </c>
      <c r="B137" s="49">
        <v>1.59</v>
      </c>
      <c r="C137" s="48">
        <v>14</v>
      </c>
      <c r="D137" s="48">
        <v>2</v>
      </c>
      <c r="E137" s="49">
        <v>14.29</v>
      </c>
      <c r="F137" s="49">
        <v>-0.47084599999999999</v>
      </c>
      <c r="G137" s="50">
        <f t="shared" si="5"/>
        <v>1.6463310882007933</v>
      </c>
      <c r="H137" s="50">
        <f t="shared" si="4"/>
        <v>-5.6331088200793245E-2</v>
      </c>
    </row>
    <row r="138" spans="1:8" x14ac:dyDescent="0.2">
      <c r="A138" s="48">
        <v>137</v>
      </c>
      <c r="B138" s="49">
        <v>1.76</v>
      </c>
      <c r="C138" s="48">
        <v>14</v>
      </c>
      <c r="D138" s="48">
        <v>2</v>
      </c>
      <c r="E138" s="49">
        <v>14.29</v>
      </c>
      <c r="F138" s="49">
        <v>-0.496724</v>
      </c>
      <c r="G138" s="50">
        <f t="shared" si="5"/>
        <v>1.6437757947024139</v>
      </c>
      <c r="H138" s="50">
        <f t="shared" si="4"/>
        <v>0.11622420529758615</v>
      </c>
    </row>
    <row r="139" spans="1:8" x14ac:dyDescent="0.2">
      <c r="A139" s="48">
        <v>138</v>
      </c>
      <c r="B139" s="49">
        <v>1.78</v>
      </c>
      <c r="C139" s="48">
        <v>14</v>
      </c>
      <c r="D139" s="48">
        <v>3</v>
      </c>
      <c r="E139" s="49">
        <v>21.43</v>
      </c>
      <c r="F139" s="49">
        <v>-0.442386</v>
      </c>
      <c r="G139" s="50">
        <f t="shared" si="5"/>
        <v>1.6491413383346476</v>
      </c>
      <c r="H139" s="50">
        <f t="shared" si="4"/>
        <v>0.13085866166535243</v>
      </c>
    </row>
    <row r="140" spans="1:8" x14ac:dyDescent="0.2">
      <c r="A140" s="48">
        <v>139</v>
      </c>
      <c r="B140" s="49">
        <v>1.64</v>
      </c>
      <c r="C140" s="48">
        <v>14</v>
      </c>
      <c r="D140" s="48">
        <v>4</v>
      </c>
      <c r="E140" s="49">
        <v>28.57</v>
      </c>
      <c r="F140" s="49">
        <v>-0.37439299999999998</v>
      </c>
      <c r="G140" s="50">
        <f t="shared" si="5"/>
        <v>1.6558552293167681</v>
      </c>
      <c r="H140" s="50">
        <f t="shared" si="4"/>
        <v>-1.5855229316768193E-2</v>
      </c>
    </row>
    <row r="141" spans="1:8" x14ac:dyDescent="0.2">
      <c r="A141" s="48">
        <v>140</v>
      </c>
      <c r="B141" s="49">
        <v>1.68</v>
      </c>
      <c r="C141" s="48">
        <v>14</v>
      </c>
      <c r="D141" s="48">
        <v>5</v>
      </c>
      <c r="E141" s="49">
        <v>35.71</v>
      </c>
      <c r="F141" s="49">
        <v>0.286744</v>
      </c>
      <c r="G141" s="50">
        <f t="shared" si="5"/>
        <v>1.7211384458573855</v>
      </c>
      <c r="H141" s="50">
        <f t="shared" si="4"/>
        <v>-4.1138445857385575E-2</v>
      </c>
    </row>
    <row r="142" spans="1:8" x14ac:dyDescent="0.2">
      <c r="A142" s="48">
        <v>141</v>
      </c>
      <c r="B142" s="49">
        <v>1.63</v>
      </c>
      <c r="C142" s="48">
        <v>14</v>
      </c>
      <c r="D142" s="48">
        <v>3</v>
      </c>
      <c r="E142" s="49">
        <v>21.43</v>
      </c>
      <c r="F142" s="49">
        <v>-0.481043</v>
      </c>
      <c r="G142" s="50">
        <f t="shared" si="5"/>
        <v>1.645324197103994</v>
      </c>
      <c r="H142" s="50">
        <f t="shared" si="4"/>
        <v>-1.532419710399413E-2</v>
      </c>
    </row>
    <row r="143" spans="1:8" x14ac:dyDescent="0.2">
      <c r="A143" s="48">
        <v>142</v>
      </c>
      <c r="B143" s="49">
        <v>1.67</v>
      </c>
      <c r="C143" s="48">
        <v>14</v>
      </c>
      <c r="D143" s="48">
        <v>5</v>
      </c>
      <c r="E143" s="49">
        <v>35.71</v>
      </c>
      <c r="F143" s="49">
        <v>0.286744</v>
      </c>
      <c r="G143" s="50">
        <f t="shared" si="5"/>
        <v>1.7211384458573855</v>
      </c>
      <c r="H143" s="50">
        <f t="shared" si="4"/>
        <v>-5.1138445857385584E-2</v>
      </c>
    </row>
    <row r="144" spans="1:8" x14ac:dyDescent="0.2">
      <c r="A144" s="48">
        <v>143</v>
      </c>
      <c r="B144" s="49">
        <v>1.69</v>
      </c>
      <c r="C144" s="48">
        <v>14</v>
      </c>
      <c r="D144" s="48">
        <v>2</v>
      </c>
      <c r="E144" s="49">
        <v>14.29</v>
      </c>
      <c r="F144" s="49">
        <v>-0.78206699999999996</v>
      </c>
      <c r="G144" s="50">
        <f t="shared" si="5"/>
        <v>1.6155999266790702</v>
      </c>
      <c r="H144" s="50">
        <f t="shared" si="4"/>
        <v>7.4400073320929794E-2</v>
      </c>
    </row>
    <row r="145" spans="1:8" x14ac:dyDescent="0.2">
      <c r="A145" s="48">
        <v>144</v>
      </c>
      <c r="B145" s="49">
        <v>1.52</v>
      </c>
      <c r="C145" s="48">
        <v>14</v>
      </c>
      <c r="D145" s="48">
        <v>2</v>
      </c>
      <c r="E145" s="49">
        <v>14.29</v>
      </c>
      <c r="F145" s="49">
        <v>-0.56145100000000003</v>
      </c>
      <c r="G145" s="50">
        <f t="shared" si="5"/>
        <v>1.6373844011530823</v>
      </c>
      <c r="H145" s="50">
        <f t="shared" si="4"/>
        <v>-0.11738440115308224</v>
      </c>
    </row>
    <row r="146" spans="1:8" x14ac:dyDescent="0.2">
      <c r="A146" s="48">
        <v>145</v>
      </c>
      <c r="B146" s="49">
        <v>1.75</v>
      </c>
      <c r="C146" s="48">
        <v>14</v>
      </c>
      <c r="D146" s="48">
        <v>11</v>
      </c>
      <c r="E146" s="49">
        <v>78.569999999999993</v>
      </c>
      <c r="F146" s="49">
        <v>1.4506019999999999</v>
      </c>
      <c r="G146" s="50">
        <f t="shared" si="5"/>
        <v>1.8360622722905302</v>
      </c>
      <c r="H146" s="50">
        <f t="shared" si="4"/>
        <v>-8.6062272290530206E-2</v>
      </c>
    </row>
    <row r="147" spans="1:8" x14ac:dyDescent="0.2">
      <c r="A147" s="48">
        <v>146</v>
      </c>
      <c r="B147" s="49">
        <v>1.65</v>
      </c>
      <c r="C147" s="48">
        <v>14</v>
      </c>
      <c r="D147" s="48">
        <v>7</v>
      </c>
      <c r="E147" s="49">
        <v>50</v>
      </c>
      <c r="F147" s="49">
        <v>0.49196899999999999</v>
      </c>
      <c r="G147" s="50">
        <f t="shared" si="5"/>
        <v>1.741403153647977</v>
      </c>
      <c r="H147" s="50">
        <f t="shared" si="4"/>
        <v>-9.1403153647977131E-2</v>
      </c>
    </row>
    <row r="148" spans="1:8" x14ac:dyDescent="0.2">
      <c r="A148" s="48">
        <v>147</v>
      </c>
      <c r="B148" s="49">
        <v>1.6</v>
      </c>
      <c r="C148" s="48">
        <v>14</v>
      </c>
      <c r="D148" s="48">
        <v>4</v>
      </c>
      <c r="E148" s="49">
        <v>28.57</v>
      </c>
      <c r="F148" s="49">
        <v>-0.46697499999999997</v>
      </c>
      <c r="G148" s="50">
        <f t="shared" si="5"/>
        <v>1.646713325666294</v>
      </c>
      <c r="H148" s="50">
        <f t="shared" si="4"/>
        <v>-4.6713325666293937E-2</v>
      </c>
    </row>
    <row r="149" spans="1:8" x14ac:dyDescent="0.2">
      <c r="A149" s="48">
        <v>148</v>
      </c>
      <c r="B149" s="49">
        <v>1.67</v>
      </c>
      <c r="C149" s="48">
        <v>14</v>
      </c>
      <c r="D149" s="48">
        <v>5</v>
      </c>
      <c r="E149" s="49">
        <v>35.71</v>
      </c>
      <c r="F149" s="49">
        <v>0.286744</v>
      </c>
      <c r="G149" s="50">
        <f t="shared" si="5"/>
        <v>1.7211384458573855</v>
      </c>
      <c r="H149" s="50">
        <f t="shared" si="4"/>
        <v>-5.1138445857385584E-2</v>
      </c>
    </row>
    <row r="150" spans="1:8" x14ac:dyDescent="0.2">
      <c r="A150" s="48">
        <v>149</v>
      </c>
      <c r="B150" s="49">
        <v>1.62</v>
      </c>
      <c r="C150" s="48">
        <v>14</v>
      </c>
      <c r="D150" s="48">
        <v>3</v>
      </c>
      <c r="E150" s="49">
        <v>21.43</v>
      </c>
      <c r="F150" s="49">
        <v>-0.481043</v>
      </c>
      <c r="G150" s="50">
        <f t="shared" si="5"/>
        <v>1.645324197103994</v>
      </c>
      <c r="H150" s="50">
        <f t="shared" si="4"/>
        <v>-2.5324197103993917E-2</v>
      </c>
    </row>
    <row r="151" spans="1:8" x14ac:dyDescent="0.2">
      <c r="A151" s="48">
        <v>150</v>
      </c>
      <c r="B151" s="49">
        <v>1.65</v>
      </c>
      <c r="C151" s="48">
        <v>14</v>
      </c>
      <c r="D151" s="48">
        <v>6</v>
      </c>
      <c r="E151" s="49">
        <v>42.86</v>
      </c>
      <c r="F151" s="49">
        <v>0.33819900000000003</v>
      </c>
      <c r="G151" s="50">
        <f t="shared" si="5"/>
        <v>1.7262193109535722</v>
      </c>
      <c r="H151" s="50">
        <f t="shared" si="4"/>
        <v>-7.6219310953572261E-2</v>
      </c>
    </row>
    <row r="152" spans="1:8" x14ac:dyDescent="0.2">
      <c r="A152" s="48">
        <v>151</v>
      </c>
      <c r="B152" s="49">
        <v>1.77</v>
      </c>
      <c r="C152" s="48">
        <v>14</v>
      </c>
      <c r="D152" s="48">
        <v>5</v>
      </c>
      <c r="E152" s="49">
        <v>35.71</v>
      </c>
      <c r="F152" s="49">
        <v>0.37738899999999997</v>
      </c>
      <c r="G152" s="50">
        <f t="shared" si="5"/>
        <v>1.7300890826593256</v>
      </c>
      <c r="H152" s="50">
        <f t="shared" si="4"/>
        <v>3.9910917340674423E-2</v>
      </c>
    </row>
    <row r="153" spans="1:8" x14ac:dyDescent="0.2">
      <c r="A153" s="48">
        <v>152</v>
      </c>
      <c r="B153" s="49">
        <v>1.78</v>
      </c>
      <c r="C153" s="48">
        <v>14</v>
      </c>
      <c r="D153" s="48">
        <v>7</v>
      </c>
      <c r="E153" s="49">
        <v>50</v>
      </c>
      <c r="F153" s="49">
        <v>0.63920399999999999</v>
      </c>
      <c r="G153" s="50">
        <f t="shared" si="5"/>
        <v>1.7559417052452371</v>
      </c>
      <c r="H153" s="50">
        <f t="shared" si="4"/>
        <v>2.4058294754762954E-2</v>
      </c>
    </row>
    <row r="154" spans="1:8" x14ac:dyDescent="0.2">
      <c r="A154" s="48">
        <v>153</v>
      </c>
      <c r="B154" s="49">
        <v>1.57</v>
      </c>
      <c r="C154" s="48">
        <v>14</v>
      </c>
      <c r="D154" s="48">
        <v>0</v>
      </c>
      <c r="E154" s="49">
        <v>0</v>
      </c>
      <c r="F154" s="49">
        <v>-1.423875</v>
      </c>
      <c r="G154" s="50">
        <f t="shared" si="5"/>
        <v>1.5522253301257074</v>
      </c>
      <c r="H154" s="50">
        <f t="shared" si="4"/>
        <v>1.7774669874292659E-2</v>
      </c>
    </row>
    <row r="155" spans="1:8" x14ac:dyDescent="0.2">
      <c r="A155" s="48">
        <v>154</v>
      </c>
      <c r="B155" s="49">
        <v>1.74</v>
      </c>
      <c r="C155" s="48">
        <v>14</v>
      </c>
      <c r="D155" s="48">
        <v>9</v>
      </c>
      <c r="E155" s="49">
        <v>64.290000000000006</v>
      </c>
      <c r="F155" s="49">
        <v>0.92683199999999999</v>
      </c>
      <c r="G155" s="50">
        <f t="shared" si="5"/>
        <v>1.7843432029789061</v>
      </c>
      <c r="H155" s="50">
        <f t="shared" si="4"/>
        <v>-4.4343202978906149E-2</v>
      </c>
    </row>
    <row r="156" spans="1:8" x14ac:dyDescent="0.2">
      <c r="A156" s="48">
        <v>155</v>
      </c>
      <c r="B156" s="49">
        <v>1.66</v>
      </c>
      <c r="C156" s="48">
        <v>14</v>
      </c>
      <c r="D156" s="48">
        <v>6</v>
      </c>
      <c r="E156" s="49">
        <v>42.86</v>
      </c>
      <c r="F156" s="49">
        <v>0.37748300000000001</v>
      </c>
      <c r="G156" s="50">
        <f t="shared" si="5"/>
        <v>1.7300983645817636</v>
      </c>
      <c r="H156" s="50">
        <f t="shared" si="4"/>
        <v>-7.0098364581763661E-2</v>
      </c>
    </row>
    <row r="157" spans="1:8" x14ac:dyDescent="0.2">
      <c r="A157" s="48">
        <v>156</v>
      </c>
      <c r="B157" s="49">
        <v>1.57</v>
      </c>
      <c r="C157" s="48">
        <v>14</v>
      </c>
      <c r="D157" s="48">
        <v>0</v>
      </c>
      <c r="E157" s="49">
        <v>0</v>
      </c>
      <c r="F157" s="49">
        <v>-1.423875</v>
      </c>
      <c r="G157" s="50">
        <f t="shared" si="5"/>
        <v>1.5522253301257074</v>
      </c>
      <c r="H157" s="50">
        <f t="shared" si="4"/>
        <v>1.7774669874292659E-2</v>
      </c>
    </row>
    <row r="158" spans="1:8" x14ac:dyDescent="0.2">
      <c r="A158" s="48">
        <v>157</v>
      </c>
      <c r="B158" s="49">
        <v>1.8</v>
      </c>
      <c r="C158" s="48">
        <v>14</v>
      </c>
      <c r="D158" s="48">
        <v>5</v>
      </c>
      <c r="E158" s="49">
        <v>35.71</v>
      </c>
      <c r="F158" s="49">
        <v>0.39285900000000001</v>
      </c>
      <c r="G158" s="50">
        <f t="shared" si="5"/>
        <v>1.7316166501073482</v>
      </c>
      <c r="H158" s="50">
        <f t="shared" si="4"/>
        <v>6.8383349892651824E-2</v>
      </c>
    </row>
    <row r="159" spans="1:8" x14ac:dyDescent="0.2">
      <c r="A159" s="48">
        <v>158</v>
      </c>
      <c r="B159" s="49">
        <v>1.62</v>
      </c>
      <c r="C159" s="48">
        <v>14</v>
      </c>
      <c r="D159" s="48">
        <v>3</v>
      </c>
      <c r="E159" s="49">
        <v>21.43</v>
      </c>
      <c r="F159" s="49">
        <v>-0.37825599999999998</v>
      </c>
      <c r="G159" s="50">
        <f t="shared" si="5"/>
        <v>1.6554737818021132</v>
      </c>
      <c r="H159" s="50">
        <f t="shared" si="4"/>
        <v>-3.5473781802113136E-2</v>
      </c>
    </row>
    <row r="160" spans="1:8" x14ac:dyDescent="0.2">
      <c r="A160" s="48">
        <v>159</v>
      </c>
      <c r="B160" s="49">
        <v>1.56</v>
      </c>
      <c r="C160" s="48">
        <v>14</v>
      </c>
      <c r="D160" s="48">
        <v>2</v>
      </c>
      <c r="E160" s="49">
        <v>14.29</v>
      </c>
      <c r="F160" s="49">
        <v>-0.89381200000000005</v>
      </c>
      <c r="G160" s="50">
        <f t="shared" si="5"/>
        <v>1.6045657945213914</v>
      </c>
      <c r="H160" s="50">
        <f t="shared" si="4"/>
        <v>-4.4565794521391311E-2</v>
      </c>
    </row>
    <row r="161" spans="1:8" x14ac:dyDescent="0.2">
      <c r="A161" s="48">
        <v>160</v>
      </c>
      <c r="B161" s="49">
        <v>1.73</v>
      </c>
      <c r="C161" s="48">
        <v>14</v>
      </c>
      <c r="D161" s="48">
        <v>5</v>
      </c>
      <c r="E161" s="49">
        <v>35.71</v>
      </c>
      <c r="F161" s="49">
        <v>0.33877400000000002</v>
      </c>
      <c r="G161" s="50">
        <f t="shared" si="5"/>
        <v>1.7262760886706123</v>
      </c>
      <c r="H161" s="50">
        <f t="shared" si="4"/>
        <v>3.7239113293876525E-3</v>
      </c>
    </row>
    <row r="162" spans="1:8" x14ac:dyDescent="0.2">
      <c r="A162" s="48">
        <v>161</v>
      </c>
      <c r="B162" s="49">
        <v>1.6</v>
      </c>
      <c r="C162" s="48">
        <v>14</v>
      </c>
      <c r="D162" s="48">
        <v>0</v>
      </c>
      <c r="E162" s="49">
        <v>0</v>
      </c>
      <c r="F162" s="49">
        <v>-1.423875</v>
      </c>
      <c r="G162" s="50">
        <f t="shared" si="5"/>
        <v>1.5522253301257074</v>
      </c>
      <c r="H162" s="50">
        <f t="shared" si="4"/>
        <v>4.7774669874292686E-2</v>
      </c>
    </row>
    <row r="163" spans="1:8" x14ac:dyDescent="0.2">
      <c r="A163" s="48">
        <v>162</v>
      </c>
      <c r="B163" s="49">
        <v>1.82</v>
      </c>
      <c r="C163" s="48">
        <v>14</v>
      </c>
      <c r="D163" s="48">
        <v>8</v>
      </c>
      <c r="E163" s="49">
        <v>57.14</v>
      </c>
      <c r="F163" s="49">
        <v>1.1207590000000001</v>
      </c>
      <c r="G163" s="50">
        <f t="shared" si="5"/>
        <v>1.803492302687548</v>
      </c>
      <c r="H163" s="50">
        <f t="shared" si="4"/>
        <v>1.6507697312452052E-2</v>
      </c>
    </row>
    <row r="164" spans="1:8" x14ac:dyDescent="0.2">
      <c r="A164" s="48">
        <v>163</v>
      </c>
      <c r="B164" s="49">
        <v>1.8</v>
      </c>
      <c r="C164" s="48">
        <v>14</v>
      </c>
      <c r="D164" s="48">
        <v>4</v>
      </c>
      <c r="E164" s="49">
        <v>28.57</v>
      </c>
      <c r="F164" s="49">
        <v>-0.25787100000000002</v>
      </c>
      <c r="G164" s="50">
        <f t="shared" si="5"/>
        <v>1.6673610608732319</v>
      </c>
      <c r="H164" s="50">
        <f t="shared" si="4"/>
        <v>0.13263893912676816</v>
      </c>
    </row>
    <row r="165" spans="1:8" x14ac:dyDescent="0.2">
      <c r="A165" s="48">
        <v>164</v>
      </c>
      <c r="B165" s="49">
        <v>1.85</v>
      </c>
      <c r="C165" s="48">
        <v>14</v>
      </c>
      <c r="D165" s="48">
        <v>10</v>
      </c>
      <c r="E165" s="49">
        <v>71.430000000000007</v>
      </c>
      <c r="F165" s="49">
        <v>1.382962</v>
      </c>
      <c r="G165" s="50">
        <f t="shared" si="5"/>
        <v>1.8293832378894797</v>
      </c>
      <c r="H165" s="50">
        <f t="shared" si="4"/>
        <v>2.0616762110520437E-2</v>
      </c>
    </row>
    <row r="166" spans="1:8" x14ac:dyDescent="0.2">
      <c r="A166" s="48">
        <v>165</v>
      </c>
      <c r="B166" s="49">
        <v>1.69</v>
      </c>
      <c r="C166" s="48">
        <v>14</v>
      </c>
      <c r="D166" s="48">
        <v>5</v>
      </c>
      <c r="E166" s="49">
        <v>35.71</v>
      </c>
      <c r="F166" s="49">
        <v>0.26631899999999997</v>
      </c>
      <c r="G166" s="50">
        <f t="shared" si="5"/>
        <v>1.7191216026042593</v>
      </c>
      <c r="H166" s="50">
        <f t="shared" si="4"/>
        <v>-2.9121602604259333E-2</v>
      </c>
    </row>
    <row r="167" spans="1:8" x14ac:dyDescent="0.2">
      <c r="A167" s="48">
        <v>166</v>
      </c>
      <c r="B167" s="49">
        <v>1.59</v>
      </c>
      <c r="C167" s="48">
        <v>14</v>
      </c>
      <c r="D167" s="48">
        <v>0</v>
      </c>
      <c r="E167" s="49">
        <v>0</v>
      </c>
      <c r="F167" s="49">
        <v>-1.423875</v>
      </c>
      <c r="G167" s="50">
        <f t="shared" si="5"/>
        <v>1.5522253301257074</v>
      </c>
      <c r="H167" s="50">
        <f t="shared" si="4"/>
        <v>3.7774669874292677E-2</v>
      </c>
    </row>
    <row r="168" spans="1:8" x14ac:dyDescent="0.2">
      <c r="A168" s="48">
        <v>167</v>
      </c>
      <c r="B168" s="49">
        <v>1.73</v>
      </c>
      <c r="C168" s="48">
        <v>14</v>
      </c>
      <c r="D168" s="48">
        <v>3</v>
      </c>
      <c r="E168" s="49">
        <v>21.43</v>
      </c>
      <c r="F168" s="49">
        <v>-5.9022999999999999E-2</v>
      </c>
      <c r="G168" s="50">
        <f t="shared" si="5"/>
        <v>1.6869960790958827</v>
      </c>
      <c r="H168" s="50">
        <f t="shared" si="4"/>
        <v>4.300392090411731E-2</v>
      </c>
    </row>
    <row r="169" spans="1:8" x14ac:dyDescent="0.2">
      <c r="A169" s="48">
        <v>168</v>
      </c>
      <c r="B169" s="49">
        <v>1.7</v>
      </c>
      <c r="C169" s="48">
        <v>14</v>
      </c>
      <c r="D169" s="48">
        <v>2</v>
      </c>
      <c r="E169" s="49">
        <v>14.29</v>
      </c>
      <c r="F169" s="49">
        <v>-0.496724</v>
      </c>
      <c r="G169" s="50">
        <f t="shared" si="5"/>
        <v>1.6437757947024139</v>
      </c>
      <c r="H169" s="50">
        <f t="shared" si="4"/>
        <v>5.6224205297586094E-2</v>
      </c>
    </row>
    <row r="170" spans="1:8" x14ac:dyDescent="0.2">
      <c r="A170" s="48">
        <v>169</v>
      </c>
      <c r="B170" s="49">
        <v>1.6</v>
      </c>
      <c r="C170" s="48">
        <v>14</v>
      </c>
      <c r="D170" s="48">
        <v>2</v>
      </c>
      <c r="E170" s="49">
        <v>14.29</v>
      </c>
      <c r="F170" s="49">
        <v>-0.47015000000000001</v>
      </c>
      <c r="G170" s="50">
        <f t="shared" si="5"/>
        <v>1.6463998139243761</v>
      </c>
      <c r="H170" s="50">
        <f t="shared" si="4"/>
        <v>-4.6399813924375977E-2</v>
      </c>
    </row>
    <row r="171" spans="1:8" x14ac:dyDescent="0.2">
      <c r="A171" s="48">
        <v>170</v>
      </c>
      <c r="B171" s="49">
        <v>1.64</v>
      </c>
      <c r="C171" s="48">
        <v>14</v>
      </c>
      <c r="D171" s="48">
        <v>5</v>
      </c>
      <c r="E171" s="49">
        <v>35.71</v>
      </c>
      <c r="F171" s="49">
        <v>-0.101364</v>
      </c>
      <c r="G171" s="50">
        <f t="shared" si="5"/>
        <v>1.6828151655007486</v>
      </c>
      <c r="H171" s="50">
        <f t="shared" si="4"/>
        <v>-4.2815165500748709E-2</v>
      </c>
    </row>
    <row r="172" spans="1:8" x14ac:dyDescent="0.2">
      <c r="A172" s="48">
        <v>171</v>
      </c>
      <c r="B172" s="49">
        <v>1.57</v>
      </c>
      <c r="C172" s="48">
        <v>14</v>
      </c>
      <c r="D172" s="48">
        <v>1</v>
      </c>
      <c r="E172" s="49">
        <v>7.14</v>
      </c>
      <c r="F172" s="49">
        <v>-1.2436830000000001</v>
      </c>
      <c r="G172" s="50">
        <f t="shared" si="5"/>
        <v>1.5700181829760047</v>
      </c>
      <c r="H172" s="50">
        <f t="shared" si="4"/>
        <v>-1.8182976004643692E-5</v>
      </c>
    </row>
    <row r="173" spans="1:8" x14ac:dyDescent="0.2">
      <c r="A173" s="48">
        <v>172</v>
      </c>
      <c r="B173" s="49">
        <v>1.59</v>
      </c>
      <c r="C173" s="48">
        <v>14</v>
      </c>
      <c r="D173" s="48">
        <v>3</v>
      </c>
      <c r="E173" s="49">
        <v>21.43</v>
      </c>
      <c r="F173" s="49">
        <v>-0.51794600000000002</v>
      </c>
      <c r="G173" s="50">
        <f t="shared" si="5"/>
        <v>1.641680252596277</v>
      </c>
      <c r="H173" s="50">
        <f t="shared" si="4"/>
        <v>-5.1680252596276954E-2</v>
      </c>
    </row>
    <row r="174" spans="1:8" x14ac:dyDescent="0.2">
      <c r="A174" s="48">
        <v>173</v>
      </c>
      <c r="B174" s="49">
        <v>1.69</v>
      </c>
      <c r="C174" s="48">
        <v>14</v>
      </c>
      <c r="D174" s="48">
        <v>3</v>
      </c>
      <c r="E174" s="49">
        <v>21.43</v>
      </c>
      <c r="F174" s="49">
        <v>-0.47393999999999997</v>
      </c>
      <c r="G174" s="50">
        <f t="shared" si="5"/>
        <v>1.6460255747111889</v>
      </c>
      <c r="H174" s="50">
        <f t="shared" si="4"/>
        <v>4.3974425288811014E-2</v>
      </c>
    </row>
    <row r="175" spans="1:8" x14ac:dyDescent="0.2">
      <c r="A175" s="48">
        <v>174</v>
      </c>
      <c r="B175" s="49">
        <v>1.72</v>
      </c>
      <c r="C175" s="48">
        <v>14</v>
      </c>
      <c r="D175" s="48">
        <v>7</v>
      </c>
      <c r="E175" s="49">
        <v>50</v>
      </c>
      <c r="F175" s="49">
        <v>0.57854499999999998</v>
      </c>
      <c r="G175" s="50">
        <f t="shared" si="5"/>
        <v>1.7499520017009833</v>
      </c>
      <c r="H175" s="50">
        <f t="shared" si="4"/>
        <v>-2.9952001700983333E-2</v>
      </c>
    </row>
    <row r="176" spans="1:8" x14ac:dyDescent="0.2">
      <c r="A176" s="48">
        <v>175</v>
      </c>
      <c r="B176" s="49">
        <v>1.68</v>
      </c>
      <c r="C176" s="48">
        <v>14</v>
      </c>
      <c r="D176" s="48">
        <v>2</v>
      </c>
      <c r="E176" s="49">
        <v>14.29</v>
      </c>
      <c r="F176" s="49">
        <v>-0.34272799999999998</v>
      </c>
      <c r="G176" s="50">
        <f t="shared" si="5"/>
        <v>1.658981953508212</v>
      </c>
      <c r="H176" s="50">
        <f t="shared" si="4"/>
        <v>2.1018046491787956E-2</v>
      </c>
    </row>
    <row r="177" spans="1:8" x14ac:dyDescent="0.2">
      <c r="A177" s="48">
        <v>176</v>
      </c>
      <c r="B177" s="49">
        <v>1.75</v>
      </c>
      <c r="C177" s="48">
        <v>14</v>
      </c>
      <c r="D177" s="48">
        <v>8</v>
      </c>
      <c r="E177" s="49">
        <v>57.14</v>
      </c>
      <c r="F177" s="49">
        <v>0.83967899999999995</v>
      </c>
      <c r="G177" s="50">
        <f t="shared" si="5"/>
        <v>1.775737379721148</v>
      </c>
      <c r="H177" s="50">
        <f t="shared" si="4"/>
        <v>-2.5737379721147979E-2</v>
      </c>
    </row>
    <row r="178" spans="1:8" x14ac:dyDescent="0.2">
      <c r="A178" s="48">
        <v>177</v>
      </c>
      <c r="B178" s="49">
        <v>1.81</v>
      </c>
      <c r="C178" s="48">
        <v>14</v>
      </c>
      <c r="D178" s="48">
        <v>12</v>
      </c>
      <c r="E178" s="49">
        <v>85.71</v>
      </c>
      <c r="F178" s="49">
        <v>1.9045559999999999</v>
      </c>
      <c r="G178" s="50">
        <f t="shared" si="5"/>
        <v>1.8808874405710521</v>
      </c>
      <c r="H178" s="50">
        <f t="shared" si="4"/>
        <v>-7.0887440571052007E-2</v>
      </c>
    </row>
    <row r="179" spans="1:8" x14ac:dyDescent="0.2">
      <c r="A179" s="48">
        <v>178</v>
      </c>
      <c r="B179" s="49">
        <v>1.63</v>
      </c>
      <c r="C179" s="48">
        <v>14</v>
      </c>
      <c r="D179" s="48">
        <v>2</v>
      </c>
      <c r="E179" s="49">
        <v>14.29</v>
      </c>
      <c r="F179" s="49">
        <v>-0.88783000000000001</v>
      </c>
      <c r="G179" s="50">
        <f t="shared" si="5"/>
        <v>1.6051564802663216</v>
      </c>
      <c r="H179" s="50">
        <f t="shared" si="4"/>
        <v>2.4843519733678265E-2</v>
      </c>
    </row>
    <row r="180" spans="1:8" x14ac:dyDescent="0.2">
      <c r="A180" s="48">
        <v>179</v>
      </c>
      <c r="B180" s="49">
        <v>1.7</v>
      </c>
      <c r="C180" s="48">
        <v>14</v>
      </c>
      <c r="D180" s="48">
        <v>4</v>
      </c>
      <c r="E180" s="49">
        <v>28.57</v>
      </c>
      <c r="F180" s="49">
        <v>1.8667E-2</v>
      </c>
      <c r="G180" s="50">
        <f t="shared" si="5"/>
        <v>1.6946674892469415</v>
      </c>
      <c r="H180" s="50">
        <f t="shared" si="4"/>
        <v>5.3325107530584059E-3</v>
      </c>
    </row>
    <row r="181" spans="1:8" x14ac:dyDescent="0.2">
      <c r="A181" s="48">
        <v>180</v>
      </c>
      <c r="B181" s="49">
        <v>1.78</v>
      </c>
      <c r="C181" s="48">
        <v>14</v>
      </c>
      <c r="D181" s="48">
        <v>12</v>
      </c>
      <c r="E181" s="49">
        <v>85.71</v>
      </c>
      <c r="F181" s="49">
        <v>1.9045559999999999</v>
      </c>
      <c r="G181" s="50">
        <f t="shared" si="5"/>
        <v>1.8808874405710521</v>
      </c>
      <c r="H181" s="50">
        <f t="shared" si="4"/>
        <v>-0.10088744057105203</v>
      </c>
    </row>
    <row r="182" spans="1:8" x14ac:dyDescent="0.2">
      <c r="A182" s="48">
        <v>181</v>
      </c>
      <c r="B182" s="49">
        <v>1.75</v>
      </c>
      <c r="C182" s="48">
        <v>14</v>
      </c>
      <c r="D182" s="48">
        <v>9</v>
      </c>
      <c r="E182" s="49">
        <v>64.290000000000006</v>
      </c>
      <c r="F182" s="49">
        <v>1.200423</v>
      </c>
      <c r="G182" s="50">
        <f t="shared" si="5"/>
        <v>1.8113586332098024</v>
      </c>
      <c r="H182" s="50">
        <f t="shared" si="4"/>
        <v>-6.1358633209802393E-2</v>
      </c>
    </row>
    <row r="183" spans="1:8" x14ac:dyDescent="0.2">
      <c r="A183" s="48">
        <v>182</v>
      </c>
      <c r="B183" s="49">
        <v>1.6</v>
      </c>
      <c r="C183" s="48">
        <v>14</v>
      </c>
      <c r="D183" s="48">
        <v>3</v>
      </c>
      <c r="E183" s="49">
        <v>21.43</v>
      </c>
      <c r="F183" s="49">
        <v>-0.56243100000000001</v>
      </c>
      <c r="G183" s="50">
        <f t="shared" si="5"/>
        <v>1.6372876321744745</v>
      </c>
      <c r="H183" s="50">
        <f t="shared" si="4"/>
        <v>-3.7287632174474394E-2</v>
      </c>
    </row>
    <row r="184" spans="1:8" x14ac:dyDescent="0.2">
      <c r="A184" s="48">
        <v>183</v>
      </c>
      <c r="B184" s="49">
        <v>1.65</v>
      </c>
      <c r="C184" s="48">
        <v>14</v>
      </c>
      <c r="D184" s="48">
        <v>5</v>
      </c>
      <c r="E184" s="49">
        <v>35.71</v>
      </c>
      <c r="F184" s="49">
        <v>-0.16000700000000001</v>
      </c>
      <c r="G184" s="50">
        <f t="shared" si="5"/>
        <v>1.6770245295696307</v>
      </c>
      <c r="H184" s="50">
        <f t="shared" si="4"/>
        <v>-2.7024529569630751E-2</v>
      </c>
    </row>
    <row r="185" spans="1:8" x14ac:dyDescent="0.2">
      <c r="A185" s="48">
        <v>184</v>
      </c>
      <c r="B185" s="49">
        <v>1.8</v>
      </c>
      <c r="C185" s="48">
        <v>14</v>
      </c>
      <c r="D185" s="48">
        <v>13</v>
      </c>
      <c r="E185" s="49">
        <v>92.86</v>
      </c>
      <c r="F185" s="49">
        <v>2.184876</v>
      </c>
      <c r="G185" s="50">
        <f t="shared" si="5"/>
        <v>1.9085673182071032</v>
      </c>
      <c r="H185" s="50">
        <f t="shared" si="4"/>
        <v>-0.10856731820710319</v>
      </c>
    </row>
    <row r="186" spans="1:8" x14ac:dyDescent="0.2">
      <c r="A186" s="48">
        <v>185</v>
      </c>
      <c r="B186" s="49">
        <v>1.57</v>
      </c>
      <c r="C186" s="48">
        <v>14</v>
      </c>
      <c r="D186" s="48">
        <v>0</v>
      </c>
      <c r="E186" s="49">
        <v>0</v>
      </c>
      <c r="F186" s="49">
        <v>-1.423875</v>
      </c>
      <c r="G186" s="50">
        <f t="shared" si="5"/>
        <v>1.5522253301257074</v>
      </c>
      <c r="H186" s="50">
        <f t="shared" si="4"/>
        <v>1.7774669874292659E-2</v>
      </c>
    </row>
    <row r="187" spans="1:8" x14ac:dyDescent="0.2">
      <c r="A187" s="48">
        <v>186</v>
      </c>
      <c r="B187" s="49">
        <v>1.67</v>
      </c>
      <c r="C187" s="48">
        <v>14</v>
      </c>
      <c r="D187" s="48">
        <v>1</v>
      </c>
      <c r="E187" s="49">
        <v>7.14</v>
      </c>
      <c r="F187" s="49">
        <v>-0.76868599999999998</v>
      </c>
      <c r="G187" s="50">
        <f t="shared" si="5"/>
        <v>1.6169212182124892</v>
      </c>
      <c r="H187" s="50">
        <f t="shared" si="4"/>
        <v>5.3078781787510687E-2</v>
      </c>
    </row>
    <row r="188" spans="1:8" x14ac:dyDescent="0.2">
      <c r="A188" s="48">
        <v>187</v>
      </c>
      <c r="B188" s="49">
        <v>1.79</v>
      </c>
      <c r="C188" s="48">
        <v>14</v>
      </c>
      <c r="D188" s="48">
        <v>14</v>
      </c>
      <c r="E188" s="49">
        <v>100</v>
      </c>
      <c r="F188" s="49">
        <v>2.4497949999999999</v>
      </c>
      <c r="G188" s="50">
        <f t="shared" si="5"/>
        <v>1.9347264417211765</v>
      </c>
      <c r="H188" s="50">
        <f t="shared" si="4"/>
        <v>-0.14472644172117644</v>
      </c>
    </row>
    <row r="189" spans="1:8" x14ac:dyDescent="0.2">
      <c r="A189" s="48">
        <v>188</v>
      </c>
      <c r="B189" s="49">
        <v>1.8</v>
      </c>
      <c r="C189" s="48">
        <v>14</v>
      </c>
      <c r="D189" s="48">
        <v>13</v>
      </c>
      <c r="E189" s="49">
        <v>92.86</v>
      </c>
      <c r="F189" s="49">
        <v>2.184876</v>
      </c>
      <c r="G189" s="50">
        <f t="shared" si="5"/>
        <v>1.9085673182071032</v>
      </c>
      <c r="H189" s="50">
        <f t="shared" si="4"/>
        <v>-0.10856731820710319</v>
      </c>
    </row>
    <row r="190" spans="1:8" x14ac:dyDescent="0.2">
      <c r="A190" s="48">
        <v>189</v>
      </c>
      <c r="B190" s="49">
        <v>1.72</v>
      </c>
      <c r="C190" s="48">
        <v>14</v>
      </c>
      <c r="D190" s="48">
        <v>2</v>
      </c>
      <c r="E190" s="49">
        <v>14.29</v>
      </c>
      <c r="F190" s="49">
        <v>-0.46751799999999999</v>
      </c>
      <c r="G190" s="50">
        <f t="shared" si="5"/>
        <v>1.646659707752637</v>
      </c>
      <c r="H190" s="50">
        <f t="shared" si="4"/>
        <v>7.3340292247362937E-2</v>
      </c>
    </row>
    <row r="191" spans="1:8" x14ac:dyDescent="0.2">
      <c r="A191" s="48">
        <v>190</v>
      </c>
      <c r="B191" s="49">
        <v>1.63</v>
      </c>
      <c r="C191" s="48">
        <v>14</v>
      </c>
      <c r="D191" s="48">
        <v>0</v>
      </c>
      <c r="E191" s="49">
        <v>0</v>
      </c>
      <c r="F191" s="49">
        <v>-1.423875</v>
      </c>
      <c r="G191" s="50">
        <f t="shared" si="5"/>
        <v>1.5522253301257074</v>
      </c>
      <c r="H191" s="50">
        <f t="shared" si="4"/>
        <v>7.777466987429249E-2</v>
      </c>
    </row>
    <row r="192" spans="1:8" x14ac:dyDescent="0.2">
      <c r="A192" s="48">
        <v>191</v>
      </c>
      <c r="B192" s="49">
        <v>1.59</v>
      </c>
      <c r="C192" s="48">
        <v>14</v>
      </c>
      <c r="D192" s="48">
        <v>0</v>
      </c>
      <c r="E192" s="49">
        <v>0</v>
      </c>
      <c r="F192" s="49">
        <v>-1.423875</v>
      </c>
      <c r="G192" s="50">
        <f t="shared" si="5"/>
        <v>1.5522253301257074</v>
      </c>
      <c r="H192" s="50">
        <f t="shared" si="4"/>
        <v>3.7774669874292677E-2</v>
      </c>
    </row>
    <row r="193" spans="1:8" x14ac:dyDescent="0.2">
      <c r="A193" s="48">
        <v>192</v>
      </c>
      <c r="B193" s="49">
        <v>1.59</v>
      </c>
      <c r="C193" s="48">
        <v>14</v>
      </c>
      <c r="D193" s="48">
        <v>0</v>
      </c>
      <c r="E193" s="49">
        <v>0</v>
      </c>
      <c r="F193" s="49">
        <v>-1.423875</v>
      </c>
      <c r="G193" s="50">
        <f t="shared" si="5"/>
        <v>1.5522253301257074</v>
      </c>
      <c r="H193" s="50">
        <f t="shared" si="4"/>
        <v>3.7774669874292677E-2</v>
      </c>
    </row>
    <row r="194" spans="1:8" x14ac:dyDescent="0.2">
      <c r="A194" s="48">
        <v>193</v>
      </c>
      <c r="B194" s="49">
        <v>1.73</v>
      </c>
      <c r="C194" s="48">
        <v>14</v>
      </c>
      <c r="D194" s="48">
        <v>4</v>
      </c>
      <c r="E194" s="49">
        <v>28.57</v>
      </c>
      <c r="F194" s="49">
        <v>0.154667</v>
      </c>
      <c r="G194" s="50">
        <f t="shared" si="5"/>
        <v>1.7080966536251627</v>
      </c>
      <c r="H194" s="50">
        <f t="shared" ref="H194:H212" si="6">B194-G194</f>
        <v>2.1903346374837263E-2</v>
      </c>
    </row>
    <row r="195" spans="1:8" x14ac:dyDescent="0.2">
      <c r="A195" s="48">
        <v>194</v>
      </c>
      <c r="B195" s="49">
        <v>1.55</v>
      </c>
      <c r="C195" s="48">
        <v>14</v>
      </c>
      <c r="D195" s="48">
        <v>2</v>
      </c>
      <c r="E195" s="49">
        <v>14.29</v>
      </c>
      <c r="F195" s="49">
        <v>-0.78206699999999996</v>
      </c>
      <c r="G195" s="50">
        <f t="shared" ref="G195:G212" si="7">((F195-$F$213)/$F$214)*$B$214+$B$213</f>
        <v>1.6155999266790702</v>
      </c>
      <c r="H195" s="50">
        <f t="shared" si="6"/>
        <v>-6.5599926679070109E-2</v>
      </c>
    </row>
    <row r="196" spans="1:8" x14ac:dyDescent="0.2">
      <c r="A196" s="48">
        <v>195</v>
      </c>
      <c r="B196" s="49">
        <v>1.6</v>
      </c>
      <c r="C196" s="48">
        <v>14</v>
      </c>
      <c r="D196" s="48">
        <v>3</v>
      </c>
      <c r="E196" s="49">
        <v>21.43</v>
      </c>
      <c r="F196" s="49">
        <v>-0.17871200000000001</v>
      </c>
      <c r="G196" s="50">
        <f t="shared" si="7"/>
        <v>1.6751775257483468</v>
      </c>
      <c r="H196" s="50">
        <f t="shared" si="6"/>
        <v>-7.5177525748346685E-2</v>
      </c>
    </row>
    <row r="197" spans="1:8" x14ac:dyDescent="0.2">
      <c r="A197" s="48">
        <v>196</v>
      </c>
      <c r="B197" s="49">
        <v>1.6</v>
      </c>
      <c r="C197" s="48">
        <v>14</v>
      </c>
      <c r="D197" s="48">
        <v>2</v>
      </c>
      <c r="E197" s="49">
        <v>14.29</v>
      </c>
      <c r="F197" s="49">
        <v>-0.89381200000000005</v>
      </c>
      <c r="G197" s="50">
        <f t="shared" si="7"/>
        <v>1.6045657945213914</v>
      </c>
      <c r="H197" s="50">
        <f t="shared" si="6"/>
        <v>-4.5657945213912754E-3</v>
      </c>
    </row>
    <row r="198" spans="1:8" x14ac:dyDescent="0.2">
      <c r="A198" s="48">
        <v>197</v>
      </c>
      <c r="B198" s="49">
        <v>1.77</v>
      </c>
      <c r="C198" s="48">
        <v>14</v>
      </c>
      <c r="D198" s="48">
        <v>5</v>
      </c>
      <c r="E198" s="49">
        <v>35.71</v>
      </c>
      <c r="F198" s="49">
        <v>0.35811199999999999</v>
      </c>
      <c r="G198" s="50">
        <f t="shared" si="7"/>
        <v>1.7281855973525686</v>
      </c>
      <c r="H198" s="50">
        <f t="shared" si="6"/>
        <v>4.1814402647431415E-2</v>
      </c>
    </row>
    <row r="199" spans="1:8" x14ac:dyDescent="0.2">
      <c r="A199" s="48">
        <v>198</v>
      </c>
      <c r="B199" s="49">
        <v>1.72</v>
      </c>
      <c r="C199" s="48">
        <v>14</v>
      </c>
      <c r="D199" s="48">
        <v>6</v>
      </c>
      <c r="E199" s="49">
        <v>42.86</v>
      </c>
      <c r="F199" s="49">
        <v>0.42301800000000001</v>
      </c>
      <c r="G199" s="50">
        <f t="shared" si="7"/>
        <v>1.7345946660520746</v>
      </c>
      <c r="H199" s="50">
        <f t="shared" si="6"/>
        <v>-1.4594666052074601E-2</v>
      </c>
    </row>
    <row r="200" spans="1:8" x14ac:dyDescent="0.2">
      <c r="A200" s="48">
        <v>199</v>
      </c>
      <c r="B200" s="49">
        <v>1.73</v>
      </c>
      <c r="C200" s="48">
        <v>14</v>
      </c>
      <c r="D200" s="48">
        <v>3</v>
      </c>
      <c r="E200" s="49">
        <v>21.43</v>
      </c>
      <c r="F200" s="49">
        <v>-6.3408000000000006E-2</v>
      </c>
      <c r="G200" s="50">
        <f t="shared" si="7"/>
        <v>1.6865630872885409</v>
      </c>
      <c r="H200" s="50">
        <f t="shared" si="6"/>
        <v>4.3436912711459108E-2</v>
      </c>
    </row>
    <row r="201" spans="1:8" x14ac:dyDescent="0.2">
      <c r="A201" s="48">
        <v>200</v>
      </c>
      <c r="B201" s="49">
        <v>1.6</v>
      </c>
      <c r="C201" s="48">
        <v>14</v>
      </c>
      <c r="D201" s="48">
        <v>1</v>
      </c>
      <c r="E201" s="49">
        <v>7.14</v>
      </c>
      <c r="F201" s="49">
        <v>-1.2436830000000001</v>
      </c>
      <c r="G201" s="50">
        <f t="shared" si="7"/>
        <v>1.5700181829760047</v>
      </c>
      <c r="H201" s="50">
        <f t="shared" si="6"/>
        <v>2.9981817023995383E-2</v>
      </c>
    </row>
    <row r="202" spans="1:8" x14ac:dyDescent="0.2">
      <c r="A202" s="48">
        <v>201</v>
      </c>
      <c r="B202" s="49">
        <v>1.88</v>
      </c>
      <c r="C202" s="48">
        <v>14</v>
      </c>
      <c r="D202" s="48">
        <v>12</v>
      </c>
      <c r="E202" s="49">
        <v>85.71</v>
      </c>
      <c r="F202" s="49">
        <v>1.7828120000000001</v>
      </c>
      <c r="G202" s="50">
        <f t="shared" si="7"/>
        <v>1.8688659686000069</v>
      </c>
      <c r="H202" s="50">
        <f t="shared" si="6"/>
        <v>1.1134031399993027E-2</v>
      </c>
    </row>
    <row r="203" spans="1:8" x14ac:dyDescent="0.2">
      <c r="A203" s="48">
        <v>202</v>
      </c>
      <c r="B203" s="49">
        <v>1.92</v>
      </c>
      <c r="C203" s="48">
        <v>14</v>
      </c>
      <c r="D203" s="48">
        <v>10</v>
      </c>
      <c r="E203" s="49">
        <v>71.430000000000007</v>
      </c>
      <c r="F203" s="49">
        <v>1.4669509999999999</v>
      </c>
      <c r="G203" s="50">
        <f t="shared" si="7"/>
        <v>1.8376766355877328</v>
      </c>
      <c r="H203" s="50">
        <f t="shared" si="6"/>
        <v>8.2323364412267175E-2</v>
      </c>
    </row>
    <row r="204" spans="1:8" x14ac:dyDescent="0.2">
      <c r="A204" s="48">
        <v>203</v>
      </c>
      <c r="B204" s="49">
        <v>1.73</v>
      </c>
      <c r="C204" s="48">
        <v>14</v>
      </c>
      <c r="D204" s="48">
        <v>8</v>
      </c>
      <c r="E204" s="49">
        <v>57.14</v>
      </c>
      <c r="F204" s="49">
        <v>0.86800600000000006</v>
      </c>
      <c r="G204" s="50">
        <f t="shared" si="7"/>
        <v>1.7785344969221912</v>
      </c>
      <c r="H204" s="50">
        <f t="shared" si="6"/>
        <v>-4.853449692219125E-2</v>
      </c>
    </row>
    <row r="205" spans="1:8" x14ac:dyDescent="0.2">
      <c r="A205" s="48">
        <v>204</v>
      </c>
      <c r="B205" s="49">
        <v>1.58</v>
      </c>
      <c r="C205" s="48">
        <v>14</v>
      </c>
      <c r="D205" s="48">
        <v>4</v>
      </c>
      <c r="E205" s="49">
        <v>28.57</v>
      </c>
      <c r="F205" s="49">
        <v>-0.35212500000000002</v>
      </c>
      <c r="G205" s="50">
        <f t="shared" si="7"/>
        <v>1.6580540574959903</v>
      </c>
      <c r="H205" s="50">
        <f t="shared" si="6"/>
        <v>-7.8054057495990259E-2</v>
      </c>
    </row>
    <row r="206" spans="1:8" x14ac:dyDescent="0.2">
      <c r="A206" s="48">
        <v>205</v>
      </c>
      <c r="B206" s="49">
        <v>1.95</v>
      </c>
      <c r="C206" s="48">
        <v>14</v>
      </c>
      <c r="D206" s="48">
        <v>12</v>
      </c>
      <c r="E206" s="49">
        <v>85.71</v>
      </c>
      <c r="F206" s="49">
        <v>2.0543559999999998</v>
      </c>
      <c r="G206" s="50">
        <f t="shared" si="7"/>
        <v>1.8956792701582399</v>
      </c>
      <c r="H206" s="50">
        <f t="shared" si="6"/>
        <v>5.4320729841760063E-2</v>
      </c>
    </row>
    <row r="207" spans="1:8" x14ac:dyDescent="0.2">
      <c r="A207" s="48">
        <v>206</v>
      </c>
      <c r="B207" s="49">
        <v>1.65</v>
      </c>
      <c r="C207" s="48">
        <v>14</v>
      </c>
      <c r="D207" s="48">
        <v>1</v>
      </c>
      <c r="E207" s="49">
        <v>7.14</v>
      </c>
      <c r="F207" s="49">
        <v>-1.2436830000000001</v>
      </c>
      <c r="G207" s="50">
        <f t="shared" si="7"/>
        <v>1.5700181829760047</v>
      </c>
      <c r="H207" s="50">
        <f t="shared" si="6"/>
        <v>7.9981817023995205E-2</v>
      </c>
    </row>
    <row r="208" spans="1:8" x14ac:dyDescent="0.2">
      <c r="A208" s="48">
        <v>207</v>
      </c>
      <c r="B208" s="49">
        <v>1.92</v>
      </c>
      <c r="C208" s="48">
        <v>14</v>
      </c>
      <c r="D208" s="48">
        <v>9</v>
      </c>
      <c r="E208" s="49">
        <v>64.290000000000006</v>
      </c>
      <c r="F208" s="49">
        <v>1.115834</v>
      </c>
      <c r="G208" s="50">
        <f t="shared" si="7"/>
        <v>1.8030059891981161</v>
      </c>
      <c r="H208" s="50">
        <f t="shared" si="6"/>
        <v>0.11699401080188387</v>
      </c>
    </row>
    <row r="209" spans="1:8" x14ac:dyDescent="0.2">
      <c r="A209" s="48">
        <v>208</v>
      </c>
      <c r="B209" s="49">
        <v>1.63</v>
      </c>
      <c r="C209" s="48">
        <v>14</v>
      </c>
      <c r="D209" s="48">
        <v>1</v>
      </c>
      <c r="E209" s="49">
        <v>7.14</v>
      </c>
      <c r="F209" s="49">
        <v>-1.2436830000000001</v>
      </c>
      <c r="G209" s="50">
        <f t="shared" si="7"/>
        <v>1.5700181829760047</v>
      </c>
      <c r="H209" s="50">
        <f t="shared" si="6"/>
        <v>5.9981817023995188E-2</v>
      </c>
    </row>
    <row r="210" spans="1:8" x14ac:dyDescent="0.2">
      <c r="A210" s="48">
        <v>209</v>
      </c>
      <c r="B210" s="49">
        <v>1.6</v>
      </c>
      <c r="C210" s="48">
        <v>14</v>
      </c>
      <c r="D210" s="48">
        <v>1</v>
      </c>
      <c r="E210" s="49">
        <v>7.14</v>
      </c>
      <c r="F210" s="49">
        <v>-1.2436830000000001</v>
      </c>
      <c r="G210" s="50">
        <f t="shared" si="7"/>
        <v>1.5700181829760047</v>
      </c>
      <c r="H210" s="50">
        <f t="shared" si="6"/>
        <v>2.9981817023995383E-2</v>
      </c>
    </row>
    <row r="211" spans="1:8" x14ac:dyDescent="0.2">
      <c r="A211" s="48">
        <v>210</v>
      </c>
      <c r="B211" s="49">
        <v>1.57</v>
      </c>
      <c r="C211" s="48">
        <v>14</v>
      </c>
      <c r="D211" s="48">
        <v>0</v>
      </c>
      <c r="E211" s="49">
        <v>0</v>
      </c>
      <c r="F211" s="49">
        <v>-1.423875</v>
      </c>
      <c r="G211" s="50">
        <f t="shared" si="7"/>
        <v>1.5522253301257074</v>
      </c>
      <c r="H211" s="50">
        <f t="shared" si="6"/>
        <v>1.7774669874292659E-2</v>
      </c>
    </row>
    <row r="212" spans="1:8" x14ac:dyDescent="0.2">
      <c r="A212" s="48">
        <v>211</v>
      </c>
      <c r="B212" s="49">
        <v>1.58</v>
      </c>
      <c r="C212" s="48">
        <v>14</v>
      </c>
      <c r="D212" s="48">
        <v>0</v>
      </c>
      <c r="E212" s="49">
        <v>0</v>
      </c>
      <c r="F212" s="49">
        <v>-1.423875</v>
      </c>
      <c r="G212" s="50">
        <f t="shared" si="7"/>
        <v>1.5522253301257074</v>
      </c>
      <c r="H212" s="50">
        <f t="shared" si="6"/>
        <v>2.7774669874292668E-2</v>
      </c>
    </row>
    <row r="213" spans="1:8" x14ac:dyDescent="0.2">
      <c r="A213" s="54" t="s">
        <v>6</v>
      </c>
      <c r="B213" s="55">
        <f>AVERAGE(B2:B212)</f>
        <v>1.6923696682464462</v>
      </c>
      <c r="C213" s="54"/>
      <c r="D213" s="54"/>
      <c r="E213" s="54"/>
      <c r="F213" s="55">
        <f>AVERAGE(F2:F212)</f>
        <v>-4.6035213270142422E-3</v>
      </c>
      <c r="G213" s="55">
        <f>AVERAGE(G2:G212)</f>
        <v>1.6923696682464451</v>
      </c>
    </row>
    <row r="214" spans="1:8" x14ac:dyDescent="0.2">
      <c r="A214" s="54" t="s">
        <v>7</v>
      </c>
      <c r="B214" s="56">
        <f>STDEVP(B2:B212)</f>
        <v>9.3317355021620557E-2</v>
      </c>
      <c r="C214" s="54"/>
      <c r="D214" s="54"/>
      <c r="E214" s="54"/>
      <c r="F214" s="56">
        <f>STDEVP(F2:F212)</f>
        <v>0.94504467482149646</v>
      </c>
      <c r="G214" s="56">
        <f>STDEVP(G2:G212)</f>
        <v>9.3317355021620557E-2</v>
      </c>
    </row>
    <row r="216" spans="1:8" x14ac:dyDescent="0.2">
      <c r="C216" s="47" t="s">
        <v>56</v>
      </c>
      <c r="D216" s="47">
        <v>212</v>
      </c>
      <c r="E216" s="47">
        <v>1.95</v>
      </c>
      <c r="F216" s="51">
        <v>2.4498000000000002</v>
      </c>
      <c r="G216" s="50">
        <f>((F216-$F$213)/$F$214)*$B$214+$B$213</f>
        <v>1.934726935440455</v>
      </c>
    </row>
    <row r="217" spans="1:8" x14ac:dyDescent="0.2">
      <c r="D217" s="47">
        <v>213</v>
      </c>
      <c r="E217" s="47">
        <v>2.0499999999999998</v>
      </c>
      <c r="F217" s="51">
        <v>2.4498000000000002</v>
      </c>
      <c r="G217" s="50">
        <f>((F217-$F$213)/$F$214)*$B$214+$B$213</f>
        <v>1.934726935440455</v>
      </c>
    </row>
    <row r="218" spans="1:8" x14ac:dyDescent="0.2">
      <c r="D218" s="47">
        <v>214</v>
      </c>
      <c r="E218" s="47">
        <v>1.48</v>
      </c>
      <c r="F218" s="51">
        <v>-1.4238999999999999</v>
      </c>
      <c r="G218" s="50">
        <f>((F218-$F$213)/$F$214)*$B$214+$B$213</f>
        <v>1.5522228615293143</v>
      </c>
    </row>
    <row r="219" spans="1:8" x14ac:dyDescent="0.2">
      <c r="D219" s="47">
        <v>215</v>
      </c>
      <c r="E219" s="47">
        <v>1.57</v>
      </c>
      <c r="F219" s="51">
        <v>-1.4238999999999999</v>
      </c>
      <c r="G219" s="50">
        <f>((F219-$F$213)/$F$214)*$B$214+$B$213</f>
        <v>1.5522228615293143</v>
      </c>
    </row>
  </sheetData>
  <pageMargins left="0.78740157499999996" right="0.78740157499999996" top="0.984251969" bottom="0.984251969" header="0" footer="0"/>
  <pageSetup paperSize="9" firstPageNumber="0" fitToWidth="0" fitToHeight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212"/>
  <sheetViews>
    <sheetView workbookViewId="0">
      <selection activeCell="AG2" sqref="AG2"/>
    </sheetView>
  </sheetViews>
  <sheetFormatPr defaultRowHeight="12.75" x14ac:dyDescent="0.2"/>
  <cols>
    <col min="1" max="2" width="9.140625" style="47"/>
    <col min="3" max="11" width="2.42578125" style="47" bestFit="1" customWidth="1"/>
    <col min="12" max="16" width="3.42578125" style="47" bestFit="1" customWidth="1"/>
    <col min="17" max="17" width="9.140625" style="59"/>
    <col min="18" max="26" width="3" style="59" bestFit="1" customWidth="1"/>
    <col min="27" max="31" width="4" style="59" bestFit="1" customWidth="1"/>
    <col min="32" max="32" width="9.140625" style="59"/>
    <col min="33" max="33" width="14" style="47" bestFit="1" customWidth="1"/>
    <col min="34" max="258" width="9.140625" style="47"/>
    <col min="259" max="267" width="2.42578125" style="47" bestFit="1" customWidth="1"/>
    <col min="268" max="272" width="3.42578125" style="47" bestFit="1" customWidth="1"/>
    <col min="273" max="273" width="9.140625" style="47"/>
    <col min="274" max="282" width="3" style="47" bestFit="1" customWidth="1"/>
    <col min="283" max="287" width="4" style="47" bestFit="1" customWidth="1"/>
    <col min="288" max="288" width="9.140625" style="47"/>
    <col min="289" max="289" width="14" style="47" bestFit="1" customWidth="1"/>
    <col min="290" max="514" width="9.140625" style="47"/>
    <col min="515" max="523" width="2.42578125" style="47" bestFit="1" customWidth="1"/>
    <col min="524" max="528" width="3.42578125" style="47" bestFit="1" customWidth="1"/>
    <col min="529" max="529" width="9.140625" style="47"/>
    <col min="530" max="538" width="3" style="47" bestFit="1" customWidth="1"/>
    <col min="539" max="543" width="4" style="47" bestFit="1" customWidth="1"/>
    <col min="544" max="544" width="9.140625" style="47"/>
    <col min="545" max="545" width="14" style="47" bestFit="1" customWidth="1"/>
    <col min="546" max="770" width="9.140625" style="47"/>
    <col min="771" max="779" width="2.42578125" style="47" bestFit="1" customWidth="1"/>
    <col min="780" max="784" width="3.42578125" style="47" bestFit="1" customWidth="1"/>
    <col min="785" max="785" width="9.140625" style="47"/>
    <col min="786" max="794" width="3" style="47" bestFit="1" customWidth="1"/>
    <col min="795" max="799" width="4" style="47" bestFit="1" customWidth="1"/>
    <col min="800" max="800" width="9.140625" style="47"/>
    <col min="801" max="801" width="14" style="47" bestFit="1" customWidth="1"/>
    <col min="802" max="1026" width="9.140625" style="47"/>
    <col min="1027" max="1035" width="2.42578125" style="47" bestFit="1" customWidth="1"/>
    <col min="1036" max="1040" width="3.42578125" style="47" bestFit="1" customWidth="1"/>
    <col min="1041" max="1041" width="9.140625" style="47"/>
    <col min="1042" max="1050" width="3" style="47" bestFit="1" customWidth="1"/>
    <col min="1051" max="1055" width="4" style="47" bestFit="1" customWidth="1"/>
    <col min="1056" max="1056" width="9.140625" style="47"/>
    <col min="1057" max="1057" width="14" style="47" bestFit="1" customWidth="1"/>
    <col min="1058" max="1282" width="9.140625" style="47"/>
    <col min="1283" max="1291" width="2.42578125" style="47" bestFit="1" customWidth="1"/>
    <col min="1292" max="1296" width="3.42578125" style="47" bestFit="1" customWidth="1"/>
    <col min="1297" max="1297" width="9.140625" style="47"/>
    <col min="1298" max="1306" width="3" style="47" bestFit="1" customWidth="1"/>
    <col min="1307" max="1311" width="4" style="47" bestFit="1" customWidth="1"/>
    <col min="1312" max="1312" width="9.140625" style="47"/>
    <col min="1313" max="1313" width="14" style="47" bestFit="1" customWidth="1"/>
    <col min="1314" max="1538" width="9.140625" style="47"/>
    <col min="1539" max="1547" width="2.42578125" style="47" bestFit="1" customWidth="1"/>
    <col min="1548" max="1552" width="3.42578125" style="47" bestFit="1" customWidth="1"/>
    <col min="1553" max="1553" width="9.140625" style="47"/>
    <col min="1554" max="1562" width="3" style="47" bestFit="1" customWidth="1"/>
    <col min="1563" max="1567" width="4" style="47" bestFit="1" customWidth="1"/>
    <col min="1568" max="1568" width="9.140625" style="47"/>
    <col min="1569" max="1569" width="14" style="47" bestFit="1" customWidth="1"/>
    <col min="1570" max="1794" width="9.140625" style="47"/>
    <col min="1795" max="1803" width="2.42578125" style="47" bestFit="1" customWidth="1"/>
    <col min="1804" max="1808" width="3.42578125" style="47" bestFit="1" customWidth="1"/>
    <col min="1809" max="1809" width="9.140625" style="47"/>
    <col min="1810" max="1818" width="3" style="47" bestFit="1" customWidth="1"/>
    <col min="1819" max="1823" width="4" style="47" bestFit="1" customWidth="1"/>
    <col min="1824" max="1824" width="9.140625" style="47"/>
    <col min="1825" max="1825" width="14" style="47" bestFit="1" customWidth="1"/>
    <col min="1826" max="2050" width="9.140625" style="47"/>
    <col min="2051" max="2059" width="2.42578125" style="47" bestFit="1" customWidth="1"/>
    <col min="2060" max="2064" width="3.42578125" style="47" bestFit="1" customWidth="1"/>
    <col min="2065" max="2065" width="9.140625" style="47"/>
    <col min="2066" max="2074" width="3" style="47" bestFit="1" customWidth="1"/>
    <col min="2075" max="2079" width="4" style="47" bestFit="1" customWidth="1"/>
    <col min="2080" max="2080" width="9.140625" style="47"/>
    <col min="2081" max="2081" width="14" style="47" bestFit="1" customWidth="1"/>
    <col min="2082" max="2306" width="9.140625" style="47"/>
    <col min="2307" max="2315" width="2.42578125" style="47" bestFit="1" customWidth="1"/>
    <col min="2316" max="2320" width="3.42578125" style="47" bestFit="1" customWidth="1"/>
    <col min="2321" max="2321" width="9.140625" style="47"/>
    <col min="2322" max="2330" width="3" style="47" bestFit="1" customWidth="1"/>
    <col min="2331" max="2335" width="4" style="47" bestFit="1" customWidth="1"/>
    <col min="2336" max="2336" width="9.140625" style="47"/>
    <col min="2337" max="2337" width="14" style="47" bestFit="1" customWidth="1"/>
    <col min="2338" max="2562" width="9.140625" style="47"/>
    <col min="2563" max="2571" width="2.42578125" style="47" bestFit="1" customWidth="1"/>
    <col min="2572" max="2576" width="3.42578125" style="47" bestFit="1" customWidth="1"/>
    <col min="2577" max="2577" width="9.140625" style="47"/>
    <col min="2578" max="2586" width="3" style="47" bestFit="1" customWidth="1"/>
    <col min="2587" max="2591" width="4" style="47" bestFit="1" customWidth="1"/>
    <col min="2592" max="2592" width="9.140625" style="47"/>
    <col min="2593" max="2593" width="14" style="47" bestFit="1" customWidth="1"/>
    <col min="2594" max="2818" width="9.140625" style="47"/>
    <col min="2819" max="2827" width="2.42578125" style="47" bestFit="1" customWidth="1"/>
    <col min="2828" max="2832" width="3.42578125" style="47" bestFit="1" customWidth="1"/>
    <col min="2833" max="2833" width="9.140625" style="47"/>
    <col min="2834" max="2842" width="3" style="47" bestFit="1" customWidth="1"/>
    <col min="2843" max="2847" width="4" style="47" bestFit="1" customWidth="1"/>
    <col min="2848" max="2848" width="9.140625" style="47"/>
    <col min="2849" max="2849" width="14" style="47" bestFit="1" customWidth="1"/>
    <col min="2850" max="3074" width="9.140625" style="47"/>
    <col min="3075" max="3083" width="2.42578125" style="47" bestFit="1" customWidth="1"/>
    <col min="3084" max="3088" width="3.42578125" style="47" bestFit="1" customWidth="1"/>
    <col min="3089" max="3089" width="9.140625" style="47"/>
    <col min="3090" max="3098" width="3" style="47" bestFit="1" customWidth="1"/>
    <col min="3099" max="3103" width="4" style="47" bestFit="1" customWidth="1"/>
    <col min="3104" max="3104" width="9.140625" style="47"/>
    <col min="3105" max="3105" width="14" style="47" bestFit="1" customWidth="1"/>
    <col min="3106" max="3330" width="9.140625" style="47"/>
    <col min="3331" max="3339" width="2.42578125" style="47" bestFit="1" customWidth="1"/>
    <col min="3340" max="3344" width="3.42578125" style="47" bestFit="1" customWidth="1"/>
    <col min="3345" max="3345" width="9.140625" style="47"/>
    <col min="3346" max="3354" width="3" style="47" bestFit="1" customWidth="1"/>
    <col min="3355" max="3359" width="4" style="47" bestFit="1" customWidth="1"/>
    <col min="3360" max="3360" width="9.140625" style="47"/>
    <col min="3361" max="3361" width="14" style="47" bestFit="1" customWidth="1"/>
    <col min="3362" max="3586" width="9.140625" style="47"/>
    <col min="3587" max="3595" width="2.42578125" style="47" bestFit="1" customWidth="1"/>
    <col min="3596" max="3600" width="3.42578125" style="47" bestFit="1" customWidth="1"/>
    <col min="3601" max="3601" width="9.140625" style="47"/>
    <col min="3602" max="3610" width="3" style="47" bestFit="1" customWidth="1"/>
    <col min="3611" max="3615" width="4" style="47" bestFit="1" customWidth="1"/>
    <col min="3616" max="3616" width="9.140625" style="47"/>
    <col min="3617" max="3617" width="14" style="47" bestFit="1" customWidth="1"/>
    <col min="3618" max="3842" width="9.140625" style="47"/>
    <col min="3843" max="3851" width="2.42578125" style="47" bestFit="1" customWidth="1"/>
    <col min="3852" max="3856" width="3.42578125" style="47" bestFit="1" customWidth="1"/>
    <col min="3857" max="3857" width="9.140625" style="47"/>
    <col min="3858" max="3866" width="3" style="47" bestFit="1" customWidth="1"/>
    <col min="3867" max="3871" width="4" style="47" bestFit="1" customWidth="1"/>
    <col min="3872" max="3872" width="9.140625" style="47"/>
    <col min="3873" max="3873" width="14" style="47" bestFit="1" customWidth="1"/>
    <col min="3874" max="4098" width="9.140625" style="47"/>
    <col min="4099" max="4107" width="2.42578125" style="47" bestFit="1" customWidth="1"/>
    <col min="4108" max="4112" width="3.42578125" style="47" bestFit="1" customWidth="1"/>
    <col min="4113" max="4113" width="9.140625" style="47"/>
    <col min="4114" max="4122" width="3" style="47" bestFit="1" customWidth="1"/>
    <col min="4123" max="4127" width="4" style="47" bestFit="1" customWidth="1"/>
    <col min="4128" max="4128" width="9.140625" style="47"/>
    <col min="4129" max="4129" width="14" style="47" bestFit="1" customWidth="1"/>
    <col min="4130" max="4354" width="9.140625" style="47"/>
    <col min="4355" max="4363" width="2.42578125" style="47" bestFit="1" customWidth="1"/>
    <col min="4364" max="4368" width="3.42578125" style="47" bestFit="1" customWidth="1"/>
    <col min="4369" max="4369" width="9.140625" style="47"/>
    <col min="4370" max="4378" width="3" style="47" bestFit="1" customWidth="1"/>
    <col min="4379" max="4383" width="4" style="47" bestFit="1" customWidth="1"/>
    <col min="4384" max="4384" width="9.140625" style="47"/>
    <col min="4385" max="4385" width="14" style="47" bestFit="1" customWidth="1"/>
    <col min="4386" max="4610" width="9.140625" style="47"/>
    <col min="4611" max="4619" width="2.42578125" style="47" bestFit="1" customWidth="1"/>
    <col min="4620" max="4624" width="3.42578125" style="47" bestFit="1" customWidth="1"/>
    <col min="4625" max="4625" width="9.140625" style="47"/>
    <col min="4626" max="4634" width="3" style="47" bestFit="1" customWidth="1"/>
    <col min="4635" max="4639" width="4" style="47" bestFit="1" customWidth="1"/>
    <col min="4640" max="4640" width="9.140625" style="47"/>
    <col min="4641" max="4641" width="14" style="47" bestFit="1" customWidth="1"/>
    <col min="4642" max="4866" width="9.140625" style="47"/>
    <col min="4867" max="4875" width="2.42578125" style="47" bestFit="1" customWidth="1"/>
    <col min="4876" max="4880" width="3.42578125" style="47" bestFit="1" customWidth="1"/>
    <col min="4881" max="4881" width="9.140625" style="47"/>
    <col min="4882" max="4890" width="3" style="47" bestFit="1" customWidth="1"/>
    <col min="4891" max="4895" width="4" style="47" bestFit="1" customWidth="1"/>
    <col min="4896" max="4896" width="9.140625" style="47"/>
    <col min="4897" max="4897" width="14" style="47" bestFit="1" customWidth="1"/>
    <col min="4898" max="5122" width="9.140625" style="47"/>
    <col min="5123" max="5131" width="2.42578125" style="47" bestFit="1" customWidth="1"/>
    <col min="5132" max="5136" width="3.42578125" style="47" bestFit="1" customWidth="1"/>
    <col min="5137" max="5137" width="9.140625" style="47"/>
    <col min="5138" max="5146" width="3" style="47" bestFit="1" customWidth="1"/>
    <col min="5147" max="5151" width="4" style="47" bestFit="1" customWidth="1"/>
    <col min="5152" max="5152" width="9.140625" style="47"/>
    <col min="5153" max="5153" width="14" style="47" bestFit="1" customWidth="1"/>
    <col min="5154" max="5378" width="9.140625" style="47"/>
    <col min="5379" max="5387" width="2.42578125" style="47" bestFit="1" customWidth="1"/>
    <col min="5388" max="5392" width="3.42578125" style="47" bestFit="1" customWidth="1"/>
    <col min="5393" max="5393" width="9.140625" style="47"/>
    <col min="5394" max="5402" width="3" style="47" bestFit="1" customWidth="1"/>
    <col min="5403" max="5407" width="4" style="47" bestFit="1" customWidth="1"/>
    <col min="5408" max="5408" width="9.140625" style="47"/>
    <col min="5409" max="5409" width="14" style="47" bestFit="1" customWidth="1"/>
    <col min="5410" max="5634" width="9.140625" style="47"/>
    <col min="5635" max="5643" width="2.42578125" style="47" bestFit="1" customWidth="1"/>
    <col min="5644" max="5648" width="3.42578125" style="47" bestFit="1" customWidth="1"/>
    <col min="5649" max="5649" width="9.140625" style="47"/>
    <col min="5650" max="5658" width="3" style="47" bestFit="1" customWidth="1"/>
    <col min="5659" max="5663" width="4" style="47" bestFit="1" customWidth="1"/>
    <col min="5664" max="5664" width="9.140625" style="47"/>
    <col min="5665" max="5665" width="14" style="47" bestFit="1" customWidth="1"/>
    <col min="5666" max="5890" width="9.140625" style="47"/>
    <col min="5891" max="5899" width="2.42578125" style="47" bestFit="1" customWidth="1"/>
    <col min="5900" max="5904" width="3.42578125" style="47" bestFit="1" customWidth="1"/>
    <col min="5905" max="5905" width="9.140625" style="47"/>
    <col min="5906" max="5914" width="3" style="47" bestFit="1" customWidth="1"/>
    <col min="5915" max="5919" width="4" style="47" bestFit="1" customWidth="1"/>
    <col min="5920" max="5920" width="9.140625" style="47"/>
    <col min="5921" max="5921" width="14" style="47" bestFit="1" customWidth="1"/>
    <col min="5922" max="6146" width="9.140625" style="47"/>
    <col min="6147" max="6155" width="2.42578125" style="47" bestFit="1" customWidth="1"/>
    <col min="6156" max="6160" width="3.42578125" style="47" bestFit="1" customWidth="1"/>
    <col min="6161" max="6161" width="9.140625" style="47"/>
    <col min="6162" max="6170" width="3" style="47" bestFit="1" customWidth="1"/>
    <col min="6171" max="6175" width="4" style="47" bestFit="1" customWidth="1"/>
    <col min="6176" max="6176" width="9.140625" style="47"/>
    <col min="6177" max="6177" width="14" style="47" bestFit="1" customWidth="1"/>
    <col min="6178" max="6402" width="9.140625" style="47"/>
    <col min="6403" max="6411" width="2.42578125" style="47" bestFit="1" customWidth="1"/>
    <col min="6412" max="6416" width="3.42578125" style="47" bestFit="1" customWidth="1"/>
    <col min="6417" max="6417" width="9.140625" style="47"/>
    <col min="6418" max="6426" width="3" style="47" bestFit="1" customWidth="1"/>
    <col min="6427" max="6431" width="4" style="47" bestFit="1" customWidth="1"/>
    <col min="6432" max="6432" width="9.140625" style="47"/>
    <col min="6433" max="6433" width="14" style="47" bestFit="1" customWidth="1"/>
    <col min="6434" max="6658" width="9.140625" style="47"/>
    <col min="6659" max="6667" width="2.42578125" style="47" bestFit="1" customWidth="1"/>
    <col min="6668" max="6672" width="3.42578125" style="47" bestFit="1" customWidth="1"/>
    <col min="6673" max="6673" width="9.140625" style="47"/>
    <col min="6674" max="6682" width="3" style="47" bestFit="1" customWidth="1"/>
    <col min="6683" max="6687" width="4" style="47" bestFit="1" customWidth="1"/>
    <col min="6688" max="6688" width="9.140625" style="47"/>
    <col min="6689" max="6689" width="14" style="47" bestFit="1" customWidth="1"/>
    <col min="6690" max="6914" width="9.140625" style="47"/>
    <col min="6915" max="6923" width="2.42578125" style="47" bestFit="1" customWidth="1"/>
    <col min="6924" max="6928" width="3.42578125" style="47" bestFit="1" customWidth="1"/>
    <col min="6929" max="6929" width="9.140625" style="47"/>
    <col min="6930" max="6938" width="3" style="47" bestFit="1" customWidth="1"/>
    <col min="6939" max="6943" width="4" style="47" bestFit="1" customWidth="1"/>
    <col min="6944" max="6944" width="9.140625" style="47"/>
    <col min="6945" max="6945" width="14" style="47" bestFit="1" customWidth="1"/>
    <col min="6946" max="7170" width="9.140625" style="47"/>
    <col min="7171" max="7179" width="2.42578125" style="47" bestFit="1" customWidth="1"/>
    <col min="7180" max="7184" width="3.42578125" style="47" bestFit="1" customWidth="1"/>
    <col min="7185" max="7185" width="9.140625" style="47"/>
    <col min="7186" max="7194" width="3" style="47" bestFit="1" customWidth="1"/>
    <col min="7195" max="7199" width="4" style="47" bestFit="1" customWidth="1"/>
    <col min="7200" max="7200" width="9.140625" style="47"/>
    <col min="7201" max="7201" width="14" style="47" bestFit="1" customWidth="1"/>
    <col min="7202" max="7426" width="9.140625" style="47"/>
    <col min="7427" max="7435" width="2.42578125" style="47" bestFit="1" customWidth="1"/>
    <col min="7436" max="7440" width="3.42578125" style="47" bestFit="1" customWidth="1"/>
    <col min="7441" max="7441" width="9.140625" style="47"/>
    <col min="7442" max="7450" width="3" style="47" bestFit="1" customWidth="1"/>
    <col min="7451" max="7455" width="4" style="47" bestFit="1" customWidth="1"/>
    <col min="7456" max="7456" width="9.140625" style="47"/>
    <col min="7457" max="7457" width="14" style="47" bestFit="1" customWidth="1"/>
    <col min="7458" max="7682" width="9.140625" style="47"/>
    <col min="7683" max="7691" width="2.42578125" style="47" bestFit="1" customWidth="1"/>
    <col min="7692" max="7696" width="3.42578125" style="47" bestFit="1" customWidth="1"/>
    <col min="7697" max="7697" width="9.140625" style="47"/>
    <col min="7698" max="7706" width="3" style="47" bestFit="1" customWidth="1"/>
    <col min="7707" max="7711" width="4" style="47" bestFit="1" customWidth="1"/>
    <col min="7712" max="7712" width="9.140625" style="47"/>
    <col min="7713" max="7713" width="14" style="47" bestFit="1" customWidth="1"/>
    <col min="7714" max="7938" width="9.140625" style="47"/>
    <col min="7939" max="7947" width="2.42578125" style="47" bestFit="1" customWidth="1"/>
    <col min="7948" max="7952" width="3.42578125" style="47" bestFit="1" customWidth="1"/>
    <col min="7953" max="7953" width="9.140625" style="47"/>
    <col min="7954" max="7962" width="3" style="47" bestFit="1" customWidth="1"/>
    <col min="7963" max="7967" width="4" style="47" bestFit="1" customWidth="1"/>
    <col min="7968" max="7968" width="9.140625" style="47"/>
    <col min="7969" max="7969" width="14" style="47" bestFit="1" customWidth="1"/>
    <col min="7970" max="8194" width="9.140625" style="47"/>
    <col min="8195" max="8203" width="2.42578125" style="47" bestFit="1" customWidth="1"/>
    <col min="8204" max="8208" width="3.42578125" style="47" bestFit="1" customWidth="1"/>
    <col min="8209" max="8209" width="9.140625" style="47"/>
    <col min="8210" max="8218" width="3" style="47" bestFit="1" customWidth="1"/>
    <col min="8219" max="8223" width="4" style="47" bestFit="1" customWidth="1"/>
    <col min="8224" max="8224" width="9.140625" style="47"/>
    <col min="8225" max="8225" width="14" style="47" bestFit="1" customWidth="1"/>
    <col min="8226" max="8450" width="9.140625" style="47"/>
    <col min="8451" max="8459" width="2.42578125" style="47" bestFit="1" customWidth="1"/>
    <col min="8460" max="8464" width="3.42578125" style="47" bestFit="1" customWidth="1"/>
    <col min="8465" max="8465" width="9.140625" style="47"/>
    <col min="8466" max="8474" width="3" style="47" bestFit="1" customWidth="1"/>
    <col min="8475" max="8479" width="4" style="47" bestFit="1" customWidth="1"/>
    <col min="8480" max="8480" width="9.140625" style="47"/>
    <col min="8481" max="8481" width="14" style="47" bestFit="1" customWidth="1"/>
    <col min="8482" max="8706" width="9.140625" style="47"/>
    <col min="8707" max="8715" width="2.42578125" style="47" bestFit="1" customWidth="1"/>
    <col min="8716" max="8720" width="3.42578125" style="47" bestFit="1" customWidth="1"/>
    <col min="8721" max="8721" width="9.140625" style="47"/>
    <col min="8722" max="8730" width="3" style="47" bestFit="1" customWidth="1"/>
    <col min="8731" max="8735" width="4" style="47" bestFit="1" customWidth="1"/>
    <col min="8736" max="8736" width="9.140625" style="47"/>
    <col min="8737" max="8737" width="14" style="47" bestFit="1" customWidth="1"/>
    <col min="8738" max="8962" width="9.140625" style="47"/>
    <col min="8963" max="8971" width="2.42578125" style="47" bestFit="1" customWidth="1"/>
    <col min="8972" max="8976" width="3.42578125" style="47" bestFit="1" customWidth="1"/>
    <col min="8977" max="8977" width="9.140625" style="47"/>
    <col min="8978" max="8986" width="3" style="47" bestFit="1" customWidth="1"/>
    <col min="8987" max="8991" width="4" style="47" bestFit="1" customWidth="1"/>
    <col min="8992" max="8992" width="9.140625" style="47"/>
    <col min="8993" max="8993" width="14" style="47" bestFit="1" customWidth="1"/>
    <col min="8994" max="9218" width="9.140625" style="47"/>
    <col min="9219" max="9227" width="2.42578125" style="47" bestFit="1" customWidth="1"/>
    <col min="9228" max="9232" width="3.42578125" style="47" bestFit="1" customWidth="1"/>
    <col min="9233" max="9233" width="9.140625" style="47"/>
    <col min="9234" max="9242" width="3" style="47" bestFit="1" customWidth="1"/>
    <col min="9243" max="9247" width="4" style="47" bestFit="1" customWidth="1"/>
    <col min="9248" max="9248" width="9.140625" style="47"/>
    <col min="9249" max="9249" width="14" style="47" bestFit="1" customWidth="1"/>
    <col min="9250" max="9474" width="9.140625" style="47"/>
    <col min="9475" max="9483" width="2.42578125" style="47" bestFit="1" customWidth="1"/>
    <col min="9484" max="9488" width="3.42578125" style="47" bestFit="1" customWidth="1"/>
    <col min="9489" max="9489" width="9.140625" style="47"/>
    <col min="9490" max="9498" width="3" style="47" bestFit="1" customWidth="1"/>
    <col min="9499" max="9503" width="4" style="47" bestFit="1" customWidth="1"/>
    <col min="9504" max="9504" width="9.140625" style="47"/>
    <col min="9505" max="9505" width="14" style="47" bestFit="1" customWidth="1"/>
    <col min="9506" max="9730" width="9.140625" style="47"/>
    <col min="9731" max="9739" width="2.42578125" style="47" bestFit="1" customWidth="1"/>
    <col min="9740" max="9744" width="3.42578125" style="47" bestFit="1" customWidth="1"/>
    <col min="9745" max="9745" width="9.140625" style="47"/>
    <col min="9746" max="9754" width="3" style="47" bestFit="1" customWidth="1"/>
    <col min="9755" max="9759" width="4" style="47" bestFit="1" customWidth="1"/>
    <col min="9760" max="9760" width="9.140625" style="47"/>
    <col min="9761" max="9761" width="14" style="47" bestFit="1" customWidth="1"/>
    <col min="9762" max="9986" width="9.140625" style="47"/>
    <col min="9987" max="9995" width="2.42578125" style="47" bestFit="1" customWidth="1"/>
    <col min="9996" max="10000" width="3.42578125" style="47" bestFit="1" customWidth="1"/>
    <col min="10001" max="10001" width="9.140625" style="47"/>
    <col min="10002" max="10010" width="3" style="47" bestFit="1" customWidth="1"/>
    <col min="10011" max="10015" width="4" style="47" bestFit="1" customWidth="1"/>
    <col min="10016" max="10016" width="9.140625" style="47"/>
    <col min="10017" max="10017" width="14" style="47" bestFit="1" customWidth="1"/>
    <col min="10018" max="10242" width="9.140625" style="47"/>
    <col min="10243" max="10251" width="2.42578125" style="47" bestFit="1" customWidth="1"/>
    <col min="10252" max="10256" width="3.42578125" style="47" bestFit="1" customWidth="1"/>
    <col min="10257" max="10257" width="9.140625" style="47"/>
    <col min="10258" max="10266" width="3" style="47" bestFit="1" customWidth="1"/>
    <col min="10267" max="10271" width="4" style="47" bestFit="1" customWidth="1"/>
    <col min="10272" max="10272" width="9.140625" style="47"/>
    <col min="10273" max="10273" width="14" style="47" bestFit="1" customWidth="1"/>
    <col min="10274" max="10498" width="9.140625" style="47"/>
    <col min="10499" max="10507" width="2.42578125" style="47" bestFit="1" customWidth="1"/>
    <col min="10508" max="10512" width="3.42578125" style="47" bestFit="1" customWidth="1"/>
    <col min="10513" max="10513" width="9.140625" style="47"/>
    <col min="10514" max="10522" width="3" style="47" bestFit="1" customWidth="1"/>
    <col min="10523" max="10527" width="4" style="47" bestFit="1" customWidth="1"/>
    <col min="10528" max="10528" width="9.140625" style="47"/>
    <col min="10529" max="10529" width="14" style="47" bestFit="1" customWidth="1"/>
    <col min="10530" max="10754" width="9.140625" style="47"/>
    <col min="10755" max="10763" width="2.42578125" style="47" bestFit="1" customWidth="1"/>
    <col min="10764" max="10768" width="3.42578125" style="47" bestFit="1" customWidth="1"/>
    <col min="10769" max="10769" width="9.140625" style="47"/>
    <col min="10770" max="10778" width="3" style="47" bestFit="1" customWidth="1"/>
    <col min="10779" max="10783" width="4" style="47" bestFit="1" customWidth="1"/>
    <col min="10784" max="10784" width="9.140625" style="47"/>
    <col min="10785" max="10785" width="14" style="47" bestFit="1" customWidth="1"/>
    <col min="10786" max="11010" width="9.140625" style="47"/>
    <col min="11011" max="11019" width="2.42578125" style="47" bestFit="1" customWidth="1"/>
    <col min="11020" max="11024" width="3.42578125" style="47" bestFit="1" customWidth="1"/>
    <col min="11025" max="11025" width="9.140625" style="47"/>
    <col min="11026" max="11034" width="3" style="47" bestFit="1" customWidth="1"/>
    <col min="11035" max="11039" width="4" style="47" bestFit="1" customWidth="1"/>
    <col min="11040" max="11040" width="9.140625" style="47"/>
    <col min="11041" max="11041" width="14" style="47" bestFit="1" customWidth="1"/>
    <col min="11042" max="11266" width="9.140625" style="47"/>
    <col min="11267" max="11275" width="2.42578125" style="47" bestFit="1" customWidth="1"/>
    <col min="11276" max="11280" width="3.42578125" style="47" bestFit="1" customWidth="1"/>
    <col min="11281" max="11281" width="9.140625" style="47"/>
    <col min="11282" max="11290" width="3" style="47" bestFit="1" customWidth="1"/>
    <col min="11291" max="11295" width="4" style="47" bestFit="1" customWidth="1"/>
    <col min="11296" max="11296" width="9.140625" style="47"/>
    <col min="11297" max="11297" width="14" style="47" bestFit="1" customWidth="1"/>
    <col min="11298" max="11522" width="9.140625" style="47"/>
    <col min="11523" max="11531" width="2.42578125" style="47" bestFit="1" customWidth="1"/>
    <col min="11532" max="11536" width="3.42578125" style="47" bestFit="1" customWidth="1"/>
    <col min="11537" max="11537" width="9.140625" style="47"/>
    <col min="11538" max="11546" width="3" style="47" bestFit="1" customWidth="1"/>
    <col min="11547" max="11551" width="4" style="47" bestFit="1" customWidth="1"/>
    <col min="11552" max="11552" width="9.140625" style="47"/>
    <col min="11553" max="11553" width="14" style="47" bestFit="1" customWidth="1"/>
    <col min="11554" max="11778" width="9.140625" style="47"/>
    <col min="11779" max="11787" width="2.42578125" style="47" bestFit="1" customWidth="1"/>
    <col min="11788" max="11792" width="3.42578125" style="47" bestFit="1" customWidth="1"/>
    <col min="11793" max="11793" width="9.140625" style="47"/>
    <col min="11794" max="11802" width="3" style="47" bestFit="1" customWidth="1"/>
    <col min="11803" max="11807" width="4" style="47" bestFit="1" customWidth="1"/>
    <col min="11808" max="11808" width="9.140625" style="47"/>
    <col min="11809" max="11809" width="14" style="47" bestFit="1" customWidth="1"/>
    <col min="11810" max="12034" width="9.140625" style="47"/>
    <col min="12035" max="12043" width="2.42578125" style="47" bestFit="1" customWidth="1"/>
    <col min="12044" max="12048" width="3.42578125" style="47" bestFit="1" customWidth="1"/>
    <col min="12049" max="12049" width="9.140625" style="47"/>
    <col min="12050" max="12058" width="3" style="47" bestFit="1" customWidth="1"/>
    <col min="12059" max="12063" width="4" style="47" bestFit="1" customWidth="1"/>
    <col min="12064" max="12064" width="9.140625" style="47"/>
    <col min="12065" max="12065" width="14" style="47" bestFit="1" customWidth="1"/>
    <col min="12066" max="12290" width="9.140625" style="47"/>
    <col min="12291" max="12299" width="2.42578125" style="47" bestFit="1" customWidth="1"/>
    <col min="12300" max="12304" width="3.42578125" style="47" bestFit="1" customWidth="1"/>
    <col min="12305" max="12305" width="9.140625" style="47"/>
    <col min="12306" max="12314" width="3" style="47" bestFit="1" customWidth="1"/>
    <col min="12315" max="12319" width="4" style="47" bestFit="1" customWidth="1"/>
    <col min="12320" max="12320" width="9.140625" style="47"/>
    <col min="12321" max="12321" width="14" style="47" bestFit="1" customWidth="1"/>
    <col min="12322" max="12546" width="9.140625" style="47"/>
    <col min="12547" max="12555" width="2.42578125" style="47" bestFit="1" customWidth="1"/>
    <col min="12556" max="12560" width="3.42578125" style="47" bestFit="1" customWidth="1"/>
    <col min="12561" max="12561" width="9.140625" style="47"/>
    <col min="12562" max="12570" width="3" style="47" bestFit="1" customWidth="1"/>
    <col min="12571" max="12575" width="4" style="47" bestFit="1" customWidth="1"/>
    <col min="12576" max="12576" width="9.140625" style="47"/>
    <col min="12577" max="12577" width="14" style="47" bestFit="1" customWidth="1"/>
    <col min="12578" max="12802" width="9.140625" style="47"/>
    <col min="12803" max="12811" width="2.42578125" style="47" bestFit="1" customWidth="1"/>
    <col min="12812" max="12816" width="3.42578125" style="47" bestFit="1" customWidth="1"/>
    <col min="12817" max="12817" width="9.140625" style="47"/>
    <col min="12818" max="12826" width="3" style="47" bestFit="1" customWidth="1"/>
    <col min="12827" max="12831" width="4" style="47" bestFit="1" customWidth="1"/>
    <col min="12832" max="12832" width="9.140625" style="47"/>
    <col min="12833" max="12833" width="14" style="47" bestFit="1" customWidth="1"/>
    <col min="12834" max="13058" width="9.140625" style="47"/>
    <col min="13059" max="13067" width="2.42578125" style="47" bestFit="1" customWidth="1"/>
    <col min="13068" max="13072" width="3.42578125" style="47" bestFit="1" customWidth="1"/>
    <col min="13073" max="13073" width="9.140625" style="47"/>
    <col min="13074" max="13082" width="3" style="47" bestFit="1" customWidth="1"/>
    <col min="13083" max="13087" width="4" style="47" bestFit="1" customWidth="1"/>
    <col min="13088" max="13088" width="9.140625" style="47"/>
    <col min="13089" max="13089" width="14" style="47" bestFit="1" customWidth="1"/>
    <col min="13090" max="13314" width="9.140625" style="47"/>
    <col min="13315" max="13323" width="2.42578125" style="47" bestFit="1" customWidth="1"/>
    <col min="13324" max="13328" width="3.42578125" style="47" bestFit="1" customWidth="1"/>
    <col min="13329" max="13329" width="9.140625" style="47"/>
    <col min="13330" max="13338" width="3" style="47" bestFit="1" customWidth="1"/>
    <col min="13339" max="13343" width="4" style="47" bestFit="1" customWidth="1"/>
    <col min="13344" max="13344" width="9.140625" style="47"/>
    <col min="13345" max="13345" width="14" style="47" bestFit="1" customWidth="1"/>
    <col min="13346" max="13570" width="9.140625" style="47"/>
    <col min="13571" max="13579" width="2.42578125" style="47" bestFit="1" customWidth="1"/>
    <col min="13580" max="13584" width="3.42578125" style="47" bestFit="1" customWidth="1"/>
    <col min="13585" max="13585" width="9.140625" style="47"/>
    <col min="13586" max="13594" width="3" style="47" bestFit="1" customWidth="1"/>
    <col min="13595" max="13599" width="4" style="47" bestFit="1" customWidth="1"/>
    <col min="13600" max="13600" width="9.140625" style="47"/>
    <col min="13601" max="13601" width="14" style="47" bestFit="1" customWidth="1"/>
    <col min="13602" max="13826" width="9.140625" style="47"/>
    <col min="13827" max="13835" width="2.42578125" style="47" bestFit="1" customWidth="1"/>
    <col min="13836" max="13840" width="3.42578125" style="47" bestFit="1" customWidth="1"/>
    <col min="13841" max="13841" width="9.140625" style="47"/>
    <col min="13842" max="13850" width="3" style="47" bestFit="1" customWidth="1"/>
    <col min="13851" max="13855" width="4" style="47" bestFit="1" customWidth="1"/>
    <col min="13856" max="13856" width="9.140625" style="47"/>
    <col min="13857" max="13857" width="14" style="47" bestFit="1" customWidth="1"/>
    <col min="13858" max="14082" width="9.140625" style="47"/>
    <col min="14083" max="14091" width="2.42578125" style="47" bestFit="1" customWidth="1"/>
    <col min="14092" max="14096" width="3.42578125" style="47" bestFit="1" customWidth="1"/>
    <col min="14097" max="14097" width="9.140625" style="47"/>
    <col min="14098" max="14106" width="3" style="47" bestFit="1" customWidth="1"/>
    <col min="14107" max="14111" width="4" style="47" bestFit="1" customWidth="1"/>
    <col min="14112" max="14112" width="9.140625" style="47"/>
    <col min="14113" max="14113" width="14" style="47" bestFit="1" customWidth="1"/>
    <col min="14114" max="14338" width="9.140625" style="47"/>
    <col min="14339" max="14347" width="2.42578125" style="47" bestFit="1" customWidth="1"/>
    <col min="14348" max="14352" width="3.42578125" style="47" bestFit="1" customWidth="1"/>
    <col min="14353" max="14353" width="9.140625" style="47"/>
    <col min="14354" max="14362" width="3" style="47" bestFit="1" customWidth="1"/>
    <col min="14363" max="14367" width="4" style="47" bestFit="1" customWidth="1"/>
    <col min="14368" max="14368" width="9.140625" style="47"/>
    <col min="14369" max="14369" width="14" style="47" bestFit="1" customWidth="1"/>
    <col min="14370" max="14594" width="9.140625" style="47"/>
    <col min="14595" max="14603" width="2.42578125" style="47" bestFit="1" customWidth="1"/>
    <col min="14604" max="14608" width="3.42578125" style="47" bestFit="1" customWidth="1"/>
    <col min="14609" max="14609" width="9.140625" style="47"/>
    <col min="14610" max="14618" width="3" style="47" bestFit="1" customWidth="1"/>
    <col min="14619" max="14623" width="4" style="47" bestFit="1" customWidth="1"/>
    <col min="14624" max="14624" width="9.140625" style="47"/>
    <col min="14625" max="14625" width="14" style="47" bestFit="1" customWidth="1"/>
    <col min="14626" max="14850" width="9.140625" style="47"/>
    <col min="14851" max="14859" width="2.42578125" style="47" bestFit="1" customWidth="1"/>
    <col min="14860" max="14864" width="3.42578125" style="47" bestFit="1" customWidth="1"/>
    <col min="14865" max="14865" width="9.140625" style="47"/>
    <col min="14866" max="14874" width="3" style="47" bestFit="1" customWidth="1"/>
    <col min="14875" max="14879" width="4" style="47" bestFit="1" customWidth="1"/>
    <col min="14880" max="14880" width="9.140625" style="47"/>
    <col min="14881" max="14881" width="14" style="47" bestFit="1" customWidth="1"/>
    <col min="14882" max="15106" width="9.140625" style="47"/>
    <col min="15107" max="15115" width="2.42578125" style="47" bestFit="1" customWidth="1"/>
    <col min="15116" max="15120" width="3.42578125" style="47" bestFit="1" customWidth="1"/>
    <col min="15121" max="15121" width="9.140625" style="47"/>
    <col min="15122" max="15130" width="3" style="47" bestFit="1" customWidth="1"/>
    <col min="15131" max="15135" width="4" style="47" bestFit="1" customWidth="1"/>
    <col min="15136" max="15136" width="9.140625" style="47"/>
    <col min="15137" max="15137" width="14" style="47" bestFit="1" customWidth="1"/>
    <col min="15138" max="15362" width="9.140625" style="47"/>
    <col min="15363" max="15371" width="2.42578125" style="47" bestFit="1" customWidth="1"/>
    <col min="15372" max="15376" width="3.42578125" style="47" bestFit="1" customWidth="1"/>
    <col min="15377" max="15377" width="9.140625" style="47"/>
    <col min="15378" max="15386" width="3" style="47" bestFit="1" customWidth="1"/>
    <col min="15387" max="15391" width="4" style="47" bestFit="1" customWidth="1"/>
    <col min="15392" max="15392" width="9.140625" style="47"/>
    <col min="15393" max="15393" width="14" style="47" bestFit="1" customWidth="1"/>
    <col min="15394" max="15618" width="9.140625" style="47"/>
    <col min="15619" max="15627" width="2.42578125" style="47" bestFit="1" customWidth="1"/>
    <col min="15628" max="15632" width="3.42578125" style="47" bestFit="1" customWidth="1"/>
    <col min="15633" max="15633" width="9.140625" style="47"/>
    <col min="15634" max="15642" width="3" style="47" bestFit="1" customWidth="1"/>
    <col min="15643" max="15647" width="4" style="47" bestFit="1" customWidth="1"/>
    <col min="15648" max="15648" width="9.140625" style="47"/>
    <col min="15649" max="15649" width="14" style="47" bestFit="1" customWidth="1"/>
    <col min="15650" max="15874" width="9.140625" style="47"/>
    <col min="15875" max="15883" width="2.42578125" style="47" bestFit="1" customWidth="1"/>
    <col min="15884" max="15888" width="3.42578125" style="47" bestFit="1" customWidth="1"/>
    <col min="15889" max="15889" width="9.140625" style="47"/>
    <col min="15890" max="15898" width="3" style="47" bestFit="1" customWidth="1"/>
    <col min="15899" max="15903" width="4" style="47" bestFit="1" customWidth="1"/>
    <col min="15904" max="15904" width="9.140625" style="47"/>
    <col min="15905" max="15905" width="14" style="47" bestFit="1" customWidth="1"/>
    <col min="15906" max="16130" width="9.140625" style="47"/>
    <col min="16131" max="16139" width="2.42578125" style="47" bestFit="1" customWidth="1"/>
    <col min="16140" max="16144" width="3.42578125" style="47" bestFit="1" customWidth="1"/>
    <col min="16145" max="16145" width="9.140625" style="47"/>
    <col min="16146" max="16154" width="3" style="47" bestFit="1" customWidth="1"/>
    <col min="16155" max="16159" width="4" style="47" bestFit="1" customWidth="1"/>
    <col min="16160" max="16160" width="9.140625" style="47"/>
    <col min="16161" max="16161" width="14" style="47" bestFit="1" customWidth="1"/>
    <col min="16162" max="16384" width="9.140625" style="47"/>
  </cols>
  <sheetData>
    <row r="1" spans="1:47" x14ac:dyDescent="0.2">
      <c r="B1" s="57" t="s">
        <v>57</v>
      </c>
      <c r="C1" s="47" t="s">
        <v>58</v>
      </c>
      <c r="D1" s="47" t="s">
        <v>59</v>
      </c>
      <c r="E1" s="47" t="s">
        <v>60</v>
      </c>
      <c r="F1" s="47" t="s">
        <v>61</v>
      </c>
      <c r="G1" s="47" t="s">
        <v>62</v>
      </c>
      <c r="H1" s="47" t="s">
        <v>63</v>
      </c>
      <c r="I1" s="47" t="s">
        <v>64</v>
      </c>
      <c r="J1" s="47" t="s">
        <v>65</v>
      </c>
      <c r="K1" s="47" t="s">
        <v>66</v>
      </c>
      <c r="L1" s="47" t="s">
        <v>67</v>
      </c>
      <c r="M1" s="47" t="s">
        <v>68</v>
      </c>
      <c r="N1" s="47" t="s">
        <v>69</v>
      </c>
      <c r="O1" s="47" t="s">
        <v>70</v>
      </c>
      <c r="P1" s="47" t="s">
        <v>71</v>
      </c>
      <c r="Q1" s="58" t="s">
        <v>72</v>
      </c>
      <c r="R1" s="58" t="s">
        <v>73</v>
      </c>
      <c r="S1" s="58" t="s">
        <v>74</v>
      </c>
      <c r="T1" s="58" t="s">
        <v>75</v>
      </c>
      <c r="U1" s="58" t="s">
        <v>76</v>
      </c>
      <c r="V1" s="58" t="s">
        <v>77</v>
      </c>
      <c r="W1" s="58" t="s">
        <v>78</v>
      </c>
      <c r="X1" s="58" t="s">
        <v>79</v>
      </c>
      <c r="Y1" s="58" t="s">
        <v>80</v>
      </c>
      <c r="Z1" s="58" t="s">
        <v>81</v>
      </c>
      <c r="AA1" s="58" t="s">
        <v>82</v>
      </c>
      <c r="AB1" s="58" t="s">
        <v>83</v>
      </c>
      <c r="AC1" s="58" t="s">
        <v>84</v>
      </c>
      <c r="AD1" s="58" t="s">
        <v>85</v>
      </c>
      <c r="AE1" s="58" t="s">
        <v>86</v>
      </c>
      <c r="AF1" s="58"/>
      <c r="AG1" s="47" t="s">
        <v>87</v>
      </c>
      <c r="AH1" s="58" t="s">
        <v>88</v>
      </c>
      <c r="AI1" s="58" t="s">
        <v>89</v>
      </c>
      <c r="AJ1" s="58" t="s">
        <v>90</v>
      </c>
      <c r="AK1" s="58" t="s">
        <v>91</v>
      </c>
      <c r="AL1" s="58" t="s">
        <v>92</v>
      </c>
      <c r="AM1" s="58" t="s">
        <v>93</v>
      </c>
      <c r="AN1" s="58" t="s">
        <v>94</v>
      </c>
      <c r="AO1" s="58" t="s">
        <v>95</v>
      </c>
      <c r="AP1" s="58" t="s">
        <v>96</v>
      </c>
      <c r="AQ1" s="58" t="s">
        <v>97</v>
      </c>
      <c r="AR1" s="58" t="s">
        <v>98</v>
      </c>
      <c r="AS1" s="58" t="s">
        <v>99</v>
      </c>
      <c r="AT1" s="58" t="s">
        <v>100</v>
      </c>
      <c r="AU1" s="58" t="s">
        <v>101</v>
      </c>
    </row>
    <row r="2" spans="1:47" x14ac:dyDescent="0.2">
      <c r="A2" s="47">
        <v>1</v>
      </c>
      <c r="B2" s="47">
        <v>1.81</v>
      </c>
      <c r="C2" s="47">
        <v>0</v>
      </c>
      <c r="D2" s="47">
        <v>1</v>
      </c>
      <c r="E2" s="47">
        <v>0</v>
      </c>
      <c r="F2" s="47">
        <v>1</v>
      </c>
      <c r="G2" s="47">
        <v>1</v>
      </c>
      <c r="H2" s="47">
        <v>1</v>
      </c>
      <c r="I2" s="47">
        <v>1</v>
      </c>
      <c r="J2" s="47">
        <v>0</v>
      </c>
      <c r="K2" s="47">
        <v>1</v>
      </c>
      <c r="L2" s="47">
        <v>1</v>
      </c>
      <c r="M2" s="47">
        <v>1</v>
      </c>
      <c r="N2" s="47">
        <v>0</v>
      </c>
      <c r="O2" s="47">
        <v>1</v>
      </c>
      <c r="P2" s="47">
        <v>0</v>
      </c>
      <c r="Q2" s="59">
        <f>SUM(C2:P2)</f>
        <v>9</v>
      </c>
      <c r="R2" s="59">
        <f>$Q2-C2</f>
        <v>9</v>
      </c>
      <c r="S2" s="59">
        <f t="shared" ref="S2:AE17" si="0">$Q2-D2</f>
        <v>8</v>
      </c>
      <c r="T2" s="59">
        <f t="shared" si="0"/>
        <v>9</v>
      </c>
      <c r="U2" s="59">
        <f t="shared" si="0"/>
        <v>8</v>
      </c>
      <c r="V2" s="59">
        <f t="shared" si="0"/>
        <v>8</v>
      </c>
      <c r="W2" s="59">
        <f t="shared" si="0"/>
        <v>8</v>
      </c>
      <c r="X2" s="59">
        <f t="shared" si="0"/>
        <v>8</v>
      </c>
      <c r="Y2" s="59">
        <f t="shared" si="0"/>
        <v>9</v>
      </c>
      <c r="Z2" s="59">
        <f t="shared" si="0"/>
        <v>8</v>
      </c>
      <c r="AA2" s="59">
        <f t="shared" si="0"/>
        <v>8</v>
      </c>
      <c r="AB2" s="59">
        <f t="shared" si="0"/>
        <v>8</v>
      </c>
      <c r="AC2" s="59">
        <f t="shared" si="0"/>
        <v>9</v>
      </c>
      <c r="AD2" s="59">
        <f t="shared" si="0"/>
        <v>8</v>
      </c>
      <c r="AE2" s="59">
        <f t="shared" si="0"/>
        <v>9</v>
      </c>
      <c r="AG2" s="60">
        <f>CORREL(C2:C212,$Q$2:$Q$212)</f>
        <v>0.24696448017577094</v>
      </c>
      <c r="AH2" s="60">
        <f>CORREL(C2:C212,R2:R212)</f>
        <v>0.11439673664151732</v>
      </c>
      <c r="AI2" s="60">
        <f t="shared" ref="AI2:AU2" si="1">CORREL(D2:D212,S2:S212)</f>
        <v>0.37465639228277919</v>
      </c>
      <c r="AJ2" s="60">
        <f t="shared" si="1"/>
        <v>0.45499734417753651</v>
      </c>
      <c r="AK2" s="60">
        <f t="shared" si="1"/>
        <v>0.31389654277859014</v>
      </c>
      <c r="AL2" s="60">
        <f t="shared" si="1"/>
        <v>0.54402529866403282</v>
      </c>
      <c r="AM2" s="60">
        <f t="shared" si="1"/>
        <v>0.52903918546612905</v>
      </c>
      <c r="AN2" s="60">
        <f t="shared" si="1"/>
        <v>0.61437256255933026</v>
      </c>
      <c r="AO2" s="60">
        <f t="shared" si="1"/>
        <v>0.2694909733169919</v>
      </c>
      <c r="AP2" s="60">
        <f t="shared" si="1"/>
        <v>0.36454426964357184</v>
      </c>
      <c r="AQ2" s="60">
        <f t="shared" si="1"/>
        <v>0.62798266143192705</v>
      </c>
      <c r="AR2" s="60">
        <f t="shared" si="1"/>
        <v>0.43036220720942653</v>
      </c>
      <c r="AS2" s="60">
        <f t="shared" si="1"/>
        <v>0.57049215716380153</v>
      </c>
      <c r="AT2" s="60">
        <f t="shared" si="1"/>
        <v>0.5426234133560216</v>
      </c>
      <c r="AU2" s="60">
        <f t="shared" si="1"/>
        <v>0.65519580584010517</v>
      </c>
    </row>
    <row r="3" spans="1:47" x14ac:dyDescent="0.2">
      <c r="A3" s="47">
        <v>2</v>
      </c>
      <c r="B3" s="47">
        <v>1.64</v>
      </c>
      <c r="C3" s="47">
        <v>0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1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59">
        <f t="shared" ref="Q3:Q66" si="2">SUM(C3:P3)</f>
        <v>1</v>
      </c>
      <c r="R3" s="59">
        <f t="shared" ref="R3:AE35" si="3">$Q3-C3</f>
        <v>1</v>
      </c>
      <c r="S3" s="59">
        <f t="shared" si="0"/>
        <v>1</v>
      </c>
      <c r="T3" s="59">
        <f t="shared" si="0"/>
        <v>1</v>
      </c>
      <c r="U3" s="59">
        <f t="shared" si="0"/>
        <v>1</v>
      </c>
      <c r="V3" s="59">
        <f t="shared" si="0"/>
        <v>1</v>
      </c>
      <c r="W3" s="59">
        <f t="shared" si="0"/>
        <v>1</v>
      </c>
      <c r="X3" s="59">
        <f t="shared" si="0"/>
        <v>1</v>
      </c>
      <c r="Y3" s="59">
        <f t="shared" si="0"/>
        <v>1</v>
      </c>
      <c r="Z3" s="59">
        <f t="shared" si="0"/>
        <v>0</v>
      </c>
      <c r="AA3" s="59">
        <f t="shared" si="0"/>
        <v>1</v>
      </c>
      <c r="AB3" s="59">
        <f t="shared" si="0"/>
        <v>1</v>
      </c>
      <c r="AC3" s="59">
        <f t="shared" si="0"/>
        <v>1</v>
      </c>
      <c r="AD3" s="59">
        <f t="shared" si="0"/>
        <v>1</v>
      </c>
      <c r="AE3" s="59">
        <f t="shared" si="0"/>
        <v>1</v>
      </c>
      <c r="AG3" s="61"/>
    </row>
    <row r="4" spans="1:47" x14ac:dyDescent="0.2">
      <c r="A4" s="47">
        <v>3</v>
      </c>
      <c r="B4" s="47">
        <v>1.8</v>
      </c>
      <c r="C4" s="47">
        <v>0</v>
      </c>
      <c r="D4" s="47">
        <v>0</v>
      </c>
      <c r="E4" s="47">
        <v>1</v>
      </c>
      <c r="F4" s="47">
        <v>1</v>
      </c>
      <c r="G4" s="47">
        <v>0</v>
      </c>
      <c r="H4" s="47">
        <v>0</v>
      </c>
      <c r="I4" s="47">
        <v>1</v>
      </c>
      <c r="J4" s="47">
        <v>0</v>
      </c>
      <c r="K4" s="47">
        <v>1</v>
      </c>
      <c r="L4" s="47">
        <v>1</v>
      </c>
      <c r="M4" s="47">
        <v>0</v>
      </c>
      <c r="N4" s="47">
        <v>1</v>
      </c>
      <c r="O4" s="47">
        <v>0</v>
      </c>
      <c r="P4" s="47">
        <v>1</v>
      </c>
      <c r="Q4" s="59">
        <f t="shared" si="2"/>
        <v>7</v>
      </c>
      <c r="R4" s="59">
        <f t="shared" si="3"/>
        <v>7</v>
      </c>
      <c r="S4" s="59">
        <f t="shared" si="0"/>
        <v>7</v>
      </c>
      <c r="T4" s="59">
        <f t="shared" si="0"/>
        <v>6</v>
      </c>
      <c r="U4" s="59">
        <f t="shared" si="0"/>
        <v>6</v>
      </c>
      <c r="V4" s="59">
        <f t="shared" si="0"/>
        <v>7</v>
      </c>
      <c r="W4" s="59">
        <f t="shared" si="0"/>
        <v>7</v>
      </c>
      <c r="X4" s="59">
        <f t="shared" si="0"/>
        <v>6</v>
      </c>
      <c r="Y4" s="59">
        <f t="shared" si="0"/>
        <v>7</v>
      </c>
      <c r="Z4" s="59">
        <f t="shared" si="0"/>
        <v>6</v>
      </c>
      <c r="AA4" s="59">
        <f t="shared" si="0"/>
        <v>6</v>
      </c>
      <c r="AB4" s="59">
        <f t="shared" si="0"/>
        <v>7</v>
      </c>
      <c r="AC4" s="59">
        <f t="shared" si="0"/>
        <v>6</v>
      </c>
      <c r="AD4" s="59">
        <f t="shared" si="0"/>
        <v>7</v>
      </c>
      <c r="AE4" s="59">
        <f t="shared" si="0"/>
        <v>6</v>
      </c>
      <c r="AG4" s="61"/>
    </row>
    <row r="5" spans="1:47" x14ac:dyDescent="0.2">
      <c r="A5" s="47">
        <v>4</v>
      </c>
      <c r="B5" s="47">
        <v>1.78</v>
      </c>
      <c r="C5" s="47">
        <v>0</v>
      </c>
      <c r="D5" s="47">
        <v>1</v>
      </c>
      <c r="E5" s="47">
        <v>1</v>
      </c>
      <c r="F5" s="47">
        <v>1</v>
      </c>
      <c r="G5" s="47">
        <v>1</v>
      </c>
      <c r="H5" s="47">
        <v>0</v>
      </c>
      <c r="I5" s="47">
        <v>1</v>
      </c>
      <c r="J5" s="47">
        <v>0</v>
      </c>
      <c r="K5" s="47">
        <v>1</v>
      </c>
      <c r="L5" s="47">
        <v>1</v>
      </c>
      <c r="M5" s="47">
        <v>0</v>
      </c>
      <c r="N5" s="47">
        <v>1</v>
      </c>
      <c r="O5" s="47">
        <v>0</v>
      </c>
      <c r="P5" s="47">
        <v>1</v>
      </c>
      <c r="Q5" s="59">
        <f t="shared" si="2"/>
        <v>9</v>
      </c>
      <c r="R5" s="59">
        <f t="shared" si="3"/>
        <v>9</v>
      </c>
      <c r="S5" s="59">
        <f t="shared" si="0"/>
        <v>8</v>
      </c>
      <c r="T5" s="59">
        <f t="shared" si="0"/>
        <v>8</v>
      </c>
      <c r="U5" s="59">
        <f t="shared" si="0"/>
        <v>8</v>
      </c>
      <c r="V5" s="59">
        <f t="shared" si="0"/>
        <v>8</v>
      </c>
      <c r="W5" s="59">
        <f t="shared" si="0"/>
        <v>9</v>
      </c>
      <c r="X5" s="59">
        <f t="shared" si="0"/>
        <v>8</v>
      </c>
      <c r="Y5" s="59">
        <f t="shared" si="0"/>
        <v>9</v>
      </c>
      <c r="Z5" s="59">
        <f t="shared" si="0"/>
        <v>8</v>
      </c>
      <c r="AA5" s="59">
        <f t="shared" si="0"/>
        <v>8</v>
      </c>
      <c r="AB5" s="59">
        <f t="shared" si="0"/>
        <v>9</v>
      </c>
      <c r="AC5" s="59">
        <f t="shared" si="0"/>
        <v>8</v>
      </c>
      <c r="AD5" s="59">
        <f t="shared" si="0"/>
        <v>9</v>
      </c>
      <c r="AE5" s="59">
        <f t="shared" si="0"/>
        <v>8</v>
      </c>
      <c r="AG5" s="61"/>
    </row>
    <row r="6" spans="1:47" x14ac:dyDescent="0.2">
      <c r="A6" s="47">
        <v>5</v>
      </c>
      <c r="B6" s="47">
        <v>1.66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1</v>
      </c>
      <c r="J6" s="47">
        <v>0</v>
      </c>
      <c r="K6" s="47">
        <v>1</v>
      </c>
      <c r="L6" s="47">
        <v>1</v>
      </c>
      <c r="M6" s="47">
        <v>0</v>
      </c>
      <c r="N6" s="47">
        <v>0</v>
      </c>
      <c r="O6" s="47">
        <v>0</v>
      </c>
      <c r="P6" s="47">
        <v>0</v>
      </c>
      <c r="Q6" s="59">
        <f t="shared" si="2"/>
        <v>3</v>
      </c>
      <c r="R6" s="59">
        <f t="shared" si="3"/>
        <v>3</v>
      </c>
      <c r="S6" s="59">
        <f t="shared" si="0"/>
        <v>3</v>
      </c>
      <c r="T6" s="59">
        <f t="shared" si="0"/>
        <v>3</v>
      </c>
      <c r="U6" s="59">
        <f t="shared" si="0"/>
        <v>3</v>
      </c>
      <c r="V6" s="59">
        <f t="shared" si="0"/>
        <v>3</v>
      </c>
      <c r="W6" s="59">
        <f t="shared" si="0"/>
        <v>3</v>
      </c>
      <c r="X6" s="59">
        <f t="shared" si="0"/>
        <v>2</v>
      </c>
      <c r="Y6" s="59">
        <f t="shared" si="0"/>
        <v>3</v>
      </c>
      <c r="Z6" s="59">
        <f t="shared" si="0"/>
        <v>2</v>
      </c>
      <c r="AA6" s="59">
        <f t="shared" si="0"/>
        <v>2</v>
      </c>
      <c r="AB6" s="59">
        <f t="shared" si="0"/>
        <v>3</v>
      </c>
      <c r="AC6" s="59">
        <f t="shared" si="0"/>
        <v>3</v>
      </c>
      <c r="AD6" s="59">
        <f t="shared" si="0"/>
        <v>3</v>
      </c>
      <c r="AE6" s="59">
        <f t="shared" si="0"/>
        <v>3</v>
      </c>
      <c r="AG6" s="61"/>
    </row>
    <row r="7" spans="1:47" x14ac:dyDescent="0.2">
      <c r="A7" s="47">
        <v>6</v>
      </c>
      <c r="B7" s="47">
        <v>1.67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</v>
      </c>
      <c r="J7" s="47">
        <v>0</v>
      </c>
      <c r="K7" s="47">
        <v>1</v>
      </c>
      <c r="L7" s="47">
        <v>1</v>
      </c>
      <c r="M7" s="47">
        <v>0</v>
      </c>
      <c r="N7" s="47">
        <v>0</v>
      </c>
      <c r="O7" s="47">
        <v>0</v>
      </c>
      <c r="P7" s="47">
        <v>0</v>
      </c>
      <c r="Q7" s="59">
        <f t="shared" si="2"/>
        <v>3</v>
      </c>
      <c r="R7" s="59">
        <f t="shared" si="3"/>
        <v>3</v>
      </c>
      <c r="S7" s="59">
        <f t="shared" si="0"/>
        <v>3</v>
      </c>
      <c r="T7" s="59">
        <f t="shared" si="0"/>
        <v>3</v>
      </c>
      <c r="U7" s="59">
        <f t="shared" si="0"/>
        <v>3</v>
      </c>
      <c r="V7" s="59">
        <f t="shared" si="0"/>
        <v>3</v>
      </c>
      <c r="W7" s="59">
        <f t="shared" si="0"/>
        <v>3</v>
      </c>
      <c r="X7" s="59">
        <f t="shared" si="0"/>
        <v>2</v>
      </c>
      <c r="Y7" s="59">
        <f t="shared" si="0"/>
        <v>3</v>
      </c>
      <c r="Z7" s="59">
        <f t="shared" si="0"/>
        <v>2</v>
      </c>
      <c r="AA7" s="59">
        <f t="shared" si="0"/>
        <v>2</v>
      </c>
      <c r="AB7" s="59">
        <f t="shared" si="0"/>
        <v>3</v>
      </c>
      <c r="AC7" s="59">
        <f t="shared" si="0"/>
        <v>3</v>
      </c>
      <c r="AD7" s="59">
        <f t="shared" si="0"/>
        <v>3</v>
      </c>
      <c r="AE7" s="59">
        <f t="shared" si="0"/>
        <v>3</v>
      </c>
      <c r="AG7" s="61"/>
    </row>
    <row r="8" spans="1:47" x14ac:dyDescent="0.2">
      <c r="A8" s="47">
        <v>7</v>
      </c>
      <c r="B8" s="47">
        <v>1.58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59">
        <f t="shared" si="2"/>
        <v>1</v>
      </c>
      <c r="R8" s="59">
        <f t="shared" si="3"/>
        <v>1</v>
      </c>
      <c r="S8" s="59">
        <f t="shared" si="0"/>
        <v>1</v>
      </c>
      <c r="T8" s="59">
        <f t="shared" si="0"/>
        <v>1</v>
      </c>
      <c r="U8" s="59">
        <f t="shared" si="0"/>
        <v>1</v>
      </c>
      <c r="V8" s="59">
        <f t="shared" si="0"/>
        <v>1</v>
      </c>
      <c r="W8" s="59">
        <f t="shared" si="0"/>
        <v>1</v>
      </c>
      <c r="X8" s="59">
        <f t="shared" si="0"/>
        <v>1</v>
      </c>
      <c r="Y8" s="59">
        <f t="shared" si="0"/>
        <v>1</v>
      </c>
      <c r="Z8" s="59">
        <f t="shared" si="0"/>
        <v>0</v>
      </c>
      <c r="AA8" s="59">
        <f t="shared" si="0"/>
        <v>1</v>
      </c>
      <c r="AB8" s="59">
        <f t="shared" si="0"/>
        <v>1</v>
      </c>
      <c r="AC8" s="59">
        <f t="shared" si="0"/>
        <v>1</v>
      </c>
      <c r="AD8" s="59">
        <f t="shared" si="0"/>
        <v>1</v>
      </c>
      <c r="AE8" s="59">
        <f t="shared" si="0"/>
        <v>1</v>
      </c>
      <c r="AG8" s="61"/>
    </row>
    <row r="9" spans="1:47" x14ac:dyDescent="0.2">
      <c r="A9" s="47">
        <v>8</v>
      </c>
      <c r="B9" s="47">
        <v>1.65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59">
        <f t="shared" si="2"/>
        <v>1</v>
      </c>
      <c r="R9" s="59">
        <f t="shared" si="3"/>
        <v>1</v>
      </c>
      <c r="S9" s="59">
        <f t="shared" si="0"/>
        <v>1</v>
      </c>
      <c r="T9" s="59">
        <f t="shared" si="0"/>
        <v>1</v>
      </c>
      <c r="U9" s="59">
        <f t="shared" si="0"/>
        <v>1</v>
      </c>
      <c r="V9" s="59">
        <f t="shared" si="0"/>
        <v>1</v>
      </c>
      <c r="W9" s="59">
        <f t="shared" si="0"/>
        <v>1</v>
      </c>
      <c r="X9" s="59">
        <f t="shared" si="0"/>
        <v>1</v>
      </c>
      <c r="Y9" s="59">
        <f t="shared" si="0"/>
        <v>1</v>
      </c>
      <c r="Z9" s="59">
        <f t="shared" si="0"/>
        <v>0</v>
      </c>
      <c r="AA9" s="59">
        <f t="shared" si="0"/>
        <v>1</v>
      </c>
      <c r="AB9" s="59">
        <f t="shared" si="0"/>
        <v>1</v>
      </c>
      <c r="AC9" s="59">
        <f t="shared" si="0"/>
        <v>1</v>
      </c>
      <c r="AD9" s="59">
        <f t="shared" si="0"/>
        <v>1</v>
      </c>
      <c r="AE9" s="59">
        <f t="shared" si="0"/>
        <v>1</v>
      </c>
      <c r="AG9" s="61"/>
    </row>
    <row r="10" spans="1:47" x14ac:dyDescent="0.2">
      <c r="A10" s="47">
        <v>9</v>
      </c>
      <c r="B10" s="47">
        <v>1.71</v>
      </c>
      <c r="C10" s="47">
        <v>0</v>
      </c>
      <c r="D10" s="47">
        <v>0</v>
      </c>
      <c r="E10" s="47">
        <v>1</v>
      </c>
      <c r="F10" s="47">
        <v>0</v>
      </c>
      <c r="G10" s="47">
        <v>0</v>
      </c>
      <c r="H10" s="47">
        <v>0</v>
      </c>
      <c r="I10" s="47">
        <v>1</v>
      </c>
      <c r="J10" s="47">
        <v>0</v>
      </c>
      <c r="K10" s="47">
        <v>1</v>
      </c>
      <c r="L10" s="47">
        <v>1</v>
      </c>
      <c r="M10" s="47">
        <v>0</v>
      </c>
      <c r="N10" s="47">
        <v>1</v>
      </c>
      <c r="O10" s="47">
        <v>0</v>
      </c>
      <c r="P10" s="47">
        <v>1</v>
      </c>
      <c r="Q10" s="59">
        <f t="shared" si="2"/>
        <v>6</v>
      </c>
      <c r="R10" s="59">
        <f t="shared" si="3"/>
        <v>6</v>
      </c>
      <c r="S10" s="59">
        <f t="shared" si="0"/>
        <v>6</v>
      </c>
      <c r="T10" s="59">
        <f t="shared" si="0"/>
        <v>5</v>
      </c>
      <c r="U10" s="59">
        <f t="shared" si="0"/>
        <v>6</v>
      </c>
      <c r="V10" s="59">
        <f t="shared" si="0"/>
        <v>6</v>
      </c>
      <c r="W10" s="59">
        <f t="shared" si="0"/>
        <v>6</v>
      </c>
      <c r="X10" s="59">
        <f t="shared" si="0"/>
        <v>5</v>
      </c>
      <c r="Y10" s="59">
        <f t="shared" si="0"/>
        <v>6</v>
      </c>
      <c r="Z10" s="59">
        <f t="shared" si="0"/>
        <v>5</v>
      </c>
      <c r="AA10" s="59">
        <f t="shared" si="0"/>
        <v>5</v>
      </c>
      <c r="AB10" s="59">
        <f t="shared" si="0"/>
        <v>6</v>
      </c>
      <c r="AC10" s="59">
        <f t="shared" si="0"/>
        <v>5</v>
      </c>
      <c r="AD10" s="59">
        <f t="shared" si="0"/>
        <v>6</v>
      </c>
      <c r="AE10" s="59">
        <f t="shared" si="0"/>
        <v>5</v>
      </c>
      <c r="AG10" s="61"/>
    </row>
    <row r="11" spans="1:47" x14ac:dyDescent="0.2">
      <c r="A11" s="47">
        <v>10</v>
      </c>
      <c r="B11" s="47">
        <v>1.63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1</v>
      </c>
      <c r="J11" s="47">
        <v>0</v>
      </c>
      <c r="K11" s="47">
        <v>1</v>
      </c>
      <c r="L11" s="47">
        <v>0</v>
      </c>
      <c r="M11" s="47">
        <v>0</v>
      </c>
      <c r="N11" s="47">
        <v>0</v>
      </c>
      <c r="O11" s="47">
        <v>0</v>
      </c>
      <c r="P11" s="47">
        <v>1</v>
      </c>
      <c r="Q11" s="59">
        <f t="shared" si="2"/>
        <v>3</v>
      </c>
      <c r="R11" s="59">
        <f t="shared" si="3"/>
        <v>3</v>
      </c>
      <c r="S11" s="59">
        <f t="shared" si="0"/>
        <v>3</v>
      </c>
      <c r="T11" s="59">
        <f t="shared" si="0"/>
        <v>3</v>
      </c>
      <c r="U11" s="59">
        <f t="shared" si="0"/>
        <v>3</v>
      </c>
      <c r="V11" s="59">
        <f t="shared" si="0"/>
        <v>3</v>
      </c>
      <c r="W11" s="59">
        <f t="shared" si="0"/>
        <v>3</v>
      </c>
      <c r="X11" s="59">
        <f t="shared" si="0"/>
        <v>2</v>
      </c>
      <c r="Y11" s="59">
        <f t="shared" si="0"/>
        <v>3</v>
      </c>
      <c r="Z11" s="59">
        <f t="shared" si="0"/>
        <v>2</v>
      </c>
      <c r="AA11" s="59">
        <f t="shared" si="0"/>
        <v>3</v>
      </c>
      <c r="AB11" s="59">
        <f t="shared" si="0"/>
        <v>3</v>
      </c>
      <c r="AC11" s="59">
        <f t="shared" si="0"/>
        <v>3</v>
      </c>
      <c r="AD11" s="59">
        <f t="shared" si="0"/>
        <v>3</v>
      </c>
      <c r="AE11" s="59">
        <f t="shared" si="0"/>
        <v>2</v>
      </c>
      <c r="AG11" s="61"/>
    </row>
    <row r="12" spans="1:47" x14ac:dyDescent="0.2">
      <c r="A12" s="47">
        <v>11</v>
      </c>
      <c r="B12" s="47">
        <v>1.55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9">
        <f t="shared" si="2"/>
        <v>1</v>
      </c>
      <c r="R12" s="59">
        <f t="shared" si="3"/>
        <v>1</v>
      </c>
      <c r="S12" s="59">
        <f t="shared" si="0"/>
        <v>1</v>
      </c>
      <c r="T12" s="59">
        <f t="shared" si="0"/>
        <v>1</v>
      </c>
      <c r="U12" s="59">
        <f t="shared" si="0"/>
        <v>1</v>
      </c>
      <c r="V12" s="59">
        <f t="shared" si="0"/>
        <v>1</v>
      </c>
      <c r="W12" s="59">
        <f t="shared" si="0"/>
        <v>1</v>
      </c>
      <c r="X12" s="59">
        <f t="shared" si="0"/>
        <v>1</v>
      </c>
      <c r="Y12" s="59">
        <f t="shared" si="0"/>
        <v>1</v>
      </c>
      <c r="Z12" s="59">
        <f t="shared" si="0"/>
        <v>0</v>
      </c>
      <c r="AA12" s="59">
        <f t="shared" si="0"/>
        <v>1</v>
      </c>
      <c r="AB12" s="59">
        <f t="shared" si="0"/>
        <v>1</v>
      </c>
      <c r="AC12" s="59">
        <f t="shared" si="0"/>
        <v>1</v>
      </c>
      <c r="AD12" s="59">
        <f t="shared" si="0"/>
        <v>1</v>
      </c>
      <c r="AE12" s="59">
        <f t="shared" si="0"/>
        <v>1</v>
      </c>
      <c r="AG12" s="61"/>
    </row>
    <row r="13" spans="1:47" x14ac:dyDescent="0.2">
      <c r="A13" s="47">
        <v>12</v>
      </c>
      <c r="B13" s="47">
        <v>1.7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</v>
      </c>
      <c r="J13" s="47">
        <v>0</v>
      </c>
      <c r="K13" s="47">
        <v>1</v>
      </c>
      <c r="L13" s="47">
        <v>0</v>
      </c>
      <c r="M13" s="47">
        <v>1</v>
      </c>
      <c r="N13" s="47">
        <v>1</v>
      </c>
      <c r="O13" s="47">
        <v>0</v>
      </c>
      <c r="P13" s="47">
        <v>0</v>
      </c>
      <c r="Q13" s="59">
        <f t="shared" si="2"/>
        <v>4</v>
      </c>
      <c r="R13" s="59">
        <f t="shared" si="3"/>
        <v>4</v>
      </c>
      <c r="S13" s="59">
        <f t="shared" si="0"/>
        <v>4</v>
      </c>
      <c r="T13" s="59">
        <f t="shared" si="0"/>
        <v>4</v>
      </c>
      <c r="U13" s="59">
        <f t="shared" si="0"/>
        <v>4</v>
      </c>
      <c r="V13" s="59">
        <f t="shared" si="0"/>
        <v>4</v>
      </c>
      <c r="W13" s="59">
        <f t="shared" si="0"/>
        <v>4</v>
      </c>
      <c r="X13" s="59">
        <f t="shared" si="0"/>
        <v>3</v>
      </c>
      <c r="Y13" s="59">
        <f t="shared" si="0"/>
        <v>4</v>
      </c>
      <c r="Z13" s="59">
        <f t="shared" si="0"/>
        <v>3</v>
      </c>
      <c r="AA13" s="59">
        <f t="shared" si="0"/>
        <v>4</v>
      </c>
      <c r="AB13" s="59">
        <f t="shared" si="0"/>
        <v>3</v>
      </c>
      <c r="AC13" s="59">
        <f t="shared" si="0"/>
        <v>3</v>
      </c>
      <c r="AD13" s="59">
        <f t="shared" si="0"/>
        <v>4</v>
      </c>
      <c r="AE13" s="59">
        <f t="shared" si="0"/>
        <v>4</v>
      </c>
      <c r="AG13" s="61"/>
    </row>
    <row r="14" spans="1:47" x14ac:dyDescent="0.2">
      <c r="A14" s="47">
        <v>13</v>
      </c>
      <c r="B14" s="47">
        <v>1.6</v>
      </c>
      <c r="C14" s="47">
        <v>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</v>
      </c>
      <c r="J14" s="47">
        <v>0</v>
      </c>
      <c r="K14" s="47">
        <v>1</v>
      </c>
      <c r="L14" s="47">
        <v>1</v>
      </c>
      <c r="M14" s="47">
        <v>1</v>
      </c>
      <c r="N14" s="47">
        <v>1</v>
      </c>
      <c r="O14" s="47">
        <v>0</v>
      </c>
      <c r="P14" s="47">
        <v>0</v>
      </c>
      <c r="Q14" s="59">
        <f t="shared" si="2"/>
        <v>6</v>
      </c>
      <c r="R14" s="59">
        <f t="shared" si="3"/>
        <v>5</v>
      </c>
      <c r="S14" s="59">
        <f t="shared" si="0"/>
        <v>6</v>
      </c>
      <c r="T14" s="59">
        <f t="shared" si="0"/>
        <v>6</v>
      </c>
      <c r="U14" s="59">
        <f t="shared" si="0"/>
        <v>6</v>
      </c>
      <c r="V14" s="59">
        <f t="shared" si="0"/>
        <v>6</v>
      </c>
      <c r="W14" s="59">
        <f t="shared" si="0"/>
        <v>6</v>
      </c>
      <c r="X14" s="59">
        <f t="shared" si="0"/>
        <v>5</v>
      </c>
      <c r="Y14" s="59">
        <f t="shared" si="0"/>
        <v>6</v>
      </c>
      <c r="Z14" s="59">
        <f t="shared" si="0"/>
        <v>5</v>
      </c>
      <c r="AA14" s="59">
        <f t="shared" si="0"/>
        <v>5</v>
      </c>
      <c r="AB14" s="59">
        <f t="shared" si="0"/>
        <v>5</v>
      </c>
      <c r="AC14" s="59">
        <f t="shared" si="0"/>
        <v>5</v>
      </c>
      <c r="AD14" s="59">
        <f t="shared" si="0"/>
        <v>6</v>
      </c>
      <c r="AE14" s="59">
        <f t="shared" si="0"/>
        <v>6</v>
      </c>
      <c r="AG14" s="61"/>
    </row>
    <row r="15" spans="1:47" x14ac:dyDescent="0.2">
      <c r="A15" s="47">
        <v>14</v>
      </c>
      <c r="B15" s="47">
        <v>1.62</v>
      </c>
      <c r="C15" s="47">
        <v>0</v>
      </c>
      <c r="D15" s="47">
        <v>0</v>
      </c>
      <c r="E15" s="47">
        <v>0</v>
      </c>
      <c r="F15" s="47">
        <v>0</v>
      </c>
      <c r="G15" s="47">
        <v>1</v>
      </c>
      <c r="H15" s="47">
        <v>0</v>
      </c>
      <c r="I15" s="47">
        <v>0</v>
      </c>
      <c r="J15" s="47">
        <v>0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59">
        <f t="shared" si="2"/>
        <v>2</v>
      </c>
      <c r="R15" s="59">
        <f t="shared" si="3"/>
        <v>2</v>
      </c>
      <c r="S15" s="59">
        <f t="shared" si="0"/>
        <v>2</v>
      </c>
      <c r="T15" s="59">
        <f t="shared" si="0"/>
        <v>2</v>
      </c>
      <c r="U15" s="59">
        <f t="shared" si="0"/>
        <v>2</v>
      </c>
      <c r="V15" s="59">
        <f t="shared" si="0"/>
        <v>1</v>
      </c>
      <c r="W15" s="59">
        <f t="shared" si="0"/>
        <v>2</v>
      </c>
      <c r="X15" s="59">
        <f t="shared" si="0"/>
        <v>2</v>
      </c>
      <c r="Y15" s="59">
        <f t="shared" si="0"/>
        <v>2</v>
      </c>
      <c r="Z15" s="59">
        <f t="shared" si="0"/>
        <v>1</v>
      </c>
      <c r="AA15" s="59">
        <f t="shared" si="0"/>
        <v>2</v>
      </c>
      <c r="AB15" s="59">
        <f t="shared" si="0"/>
        <v>2</v>
      </c>
      <c r="AC15" s="59">
        <f t="shared" si="0"/>
        <v>2</v>
      </c>
      <c r="AD15" s="59">
        <f t="shared" si="0"/>
        <v>2</v>
      </c>
      <c r="AE15" s="59">
        <f t="shared" si="0"/>
        <v>2</v>
      </c>
      <c r="AG15" s="61"/>
    </row>
    <row r="16" spans="1:47" x14ac:dyDescent="0.2">
      <c r="A16" s="47">
        <v>15</v>
      </c>
      <c r="B16" s="47">
        <v>1.81</v>
      </c>
      <c r="C16" s="47">
        <v>0</v>
      </c>
      <c r="D16" s="47">
        <v>1</v>
      </c>
      <c r="E16" s="47">
        <v>1</v>
      </c>
      <c r="F16" s="47">
        <v>1</v>
      </c>
      <c r="G16" s="47">
        <v>1</v>
      </c>
      <c r="H16" s="47">
        <v>1</v>
      </c>
      <c r="I16" s="47">
        <v>1</v>
      </c>
      <c r="J16" s="47">
        <v>1</v>
      </c>
      <c r="K16" s="47">
        <v>1</v>
      </c>
      <c r="L16" s="47">
        <v>1</v>
      </c>
      <c r="M16" s="47">
        <v>1</v>
      </c>
      <c r="N16" s="47">
        <v>1</v>
      </c>
      <c r="O16" s="47">
        <v>1</v>
      </c>
      <c r="P16" s="47">
        <v>1</v>
      </c>
      <c r="Q16" s="59">
        <f t="shared" si="2"/>
        <v>13</v>
      </c>
      <c r="R16" s="59">
        <f t="shared" si="3"/>
        <v>13</v>
      </c>
      <c r="S16" s="59">
        <f t="shared" si="0"/>
        <v>12</v>
      </c>
      <c r="T16" s="59">
        <f t="shared" si="0"/>
        <v>12</v>
      </c>
      <c r="U16" s="59">
        <f t="shared" si="0"/>
        <v>12</v>
      </c>
      <c r="V16" s="59">
        <f t="shared" si="0"/>
        <v>12</v>
      </c>
      <c r="W16" s="59">
        <f t="shared" si="0"/>
        <v>12</v>
      </c>
      <c r="X16" s="59">
        <f t="shared" si="0"/>
        <v>12</v>
      </c>
      <c r="Y16" s="59">
        <f t="shared" si="0"/>
        <v>12</v>
      </c>
      <c r="Z16" s="59">
        <f t="shared" si="0"/>
        <v>12</v>
      </c>
      <c r="AA16" s="59">
        <f t="shared" si="0"/>
        <v>12</v>
      </c>
      <c r="AB16" s="59">
        <f t="shared" si="0"/>
        <v>12</v>
      </c>
      <c r="AC16" s="59">
        <f t="shared" si="0"/>
        <v>12</v>
      </c>
      <c r="AD16" s="59">
        <f t="shared" si="0"/>
        <v>12</v>
      </c>
      <c r="AE16" s="59">
        <f t="shared" si="0"/>
        <v>12</v>
      </c>
      <c r="AG16" s="61"/>
    </row>
    <row r="17" spans="1:33" x14ac:dyDescent="0.2">
      <c r="A17" s="47">
        <v>16</v>
      </c>
      <c r="B17" s="47">
        <v>1.69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</v>
      </c>
      <c r="J17" s="47">
        <v>0</v>
      </c>
      <c r="K17" s="47">
        <v>1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59">
        <f t="shared" si="2"/>
        <v>3</v>
      </c>
      <c r="R17" s="59">
        <f t="shared" si="3"/>
        <v>3</v>
      </c>
      <c r="S17" s="59">
        <f t="shared" si="0"/>
        <v>3</v>
      </c>
      <c r="T17" s="59">
        <f t="shared" si="0"/>
        <v>3</v>
      </c>
      <c r="U17" s="59">
        <f t="shared" si="0"/>
        <v>3</v>
      </c>
      <c r="V17" s="59">
        <f t="shared" si="0"/>
        <v>3</v>
      </c>
      <c r="W17" s="59">
        <f t="shared" si="0"/>
        <v>3</v>
      </c>
      <c r="X17" s="59">
        <f t="shared" si="0"/>
        <v>2</v>
      </c>
      <c r="Y17" s="59">
        <f t="shared" si="0"/>
        <v>3</v>
      </c>
      <c r="Z17" s="59">
        <f t="shared" si="0"/>
        <v>2</v>
      </c>
      <c r="AA17" s="59">
        <f t="shared" si="0"/>
        <v>3</v>
      </c>
      <c r="AB17" s="59">
        <f t="shared" si="0"/>
        <v>3</v>
      </c>
      <c r="AC17" s="59">
        <f t="shared" si="0"/>
        <v>2</v>
      </c>
      <c r="AD17" s="59">
        <f t="shared" si="0"/>
        <v>3</v>
      </c>
      <c r="AE17" s="59">
        <f t="shared" si="0"/>
        <v>3</v>
      </c>
      <c r="AG17" s="61"/>
    </row>
    <row r="18" spans="1:33" x14ac:dyDescent="0.2">
      <c r="A18" s="47">
        <v>17</v>
      </c>
      <c r="B18" s="47">
        <v>1.7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59">
        <f t="shared" si="2"/>
        <v>1</v>
      </c>
      <c r="R18" s="59">
        <f t="shared" si="3"/>
        <v>1</v>
      </c>
      <c r="S18" s="59">
        <f t="shared" si="3"/>
        <v>1</v>
      </c>
      <c r="T18" s="59">
        <f t="shared" si="3"/>
        <v>1</v>
      </c>
      <c r="U18" s="59">
        <f t="shared" si="3"/>
        <v>1</v>
      </c>
      <c r="V18" s="59">
        <f t="shared" si="3"/>
        <v>1</v>
      </c>
      <c r="W18" s="59">
        <f t="shared" si="3"/>
        <v>1</v>
      </c>
      <c r="X18" s="59">
        <f t="shared" si="3"/>
        <v>1</v>
      </c>
      <c r="Y18" s="59">
        <f t="shared" si="3"/>
        <v>1</v>
      </c>
      <c r="Z18" s="59">
        <f t="shared" si="3"/>
        <v>0</v>
      </c>
      <c r="AA18" s="59">
        <f t="shared" si="3"/>
        <v>1</v>
      </c>
      <c r="AB18" s="59">
        <f t="shared" si="3"/>
        <v>1</v>
      </c>
      <c r="AC18" s="59">
        <f t="shared" si="3"/>
        <v>1</v>
      </c>
      <c r="AD18" s="59">
        <f t="shared" si="3"/>
        <v>1</v>
      </c>
      <c r="AE18" s="59">
        <f t="shared" si="3"/>
        <v>1</v>
      </c>
      <c r="AG18" s="61"/>
    </row>
    <row r="19" spans="1:33" x14ac:dyDescent="0.2">
      <c r="A19" s="47">
        <v>18</v>
      </c>
      <c r="B19" s="47">
        <v>1.6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59">
        <f t="shared" si="2"/>
        <v>1</v>
      </c>
      <c r="R19" s="59">
        <f t="shared" si="3"/>
        <v>1</v>
      </c>
      <c r="S19" s="59">
        <f t="shared" si="3"/>
        <v>1</v>
      </c>
      <c r="T19" s="59">
        <f t="shared" si="3"/>
        <v>1</v>
      </c>
      <c r="U19" s="59">
        <f t="shared" si="3"/>
        <v>1</v>
      </c>
      <c r="V19" s="59">
        <f t="shared" si="3"/>
        <v>1</v>
      </c>
      <c r="W19" s="59">
        <f t="shared" si="3"/>
        <v>1</v>
      </c>
      <c r="X19" s="59">
        <f t="shared" si="3"/>
        <v>1</v>
      </c>
      <c r="Y19" s="59">
        <f t="shared" si="3"/>
        <v>1</v>
      </c>
      <c r="Z19" s="59">
        <f t="shared" si="3"/>
        <v>0</v>
      </c>
      <c r="AA19" s="59">
        <f t="shared" si="3"/>
        <v>1</v>
      </c>
      <c r="AB19" s="59">
        <f t="shared" si="3"/>
        <v>1</v>
      </c>
      <c r="AC19" s="59">
        <f t="shared" si="3"/>
        <v>1</v>
      </c>
      <c r="AD19" s="59">
        <f t="shared" si="3"/>
        <v>1</v>
      </c>
      <c r="AE19" s="59">
        <f t="shared" si="3"/>
        <v>1</v>
      </c>
      <c r="AG19" s="61"/>
    </row>
    <row r="20" spans="1:33" x14ac:dyDescent="0.2">
      <c r="A20" s="47">
        <v>19</v>
      </c>
      <c r="B20" s="47">
        <v>1.55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1</v>
      </c>
      <c r="L20" s="47">
        <v>0</v>
      </c>
      <c r="M20" s="47">
        <v>0</v>
      </c>
      <c r="N20" s="47">
        <v>0</v>
      </c>
      <c r="O20" s="47">
        <v>1</v>
      </c>
      <c r="P20" s="47">
        <v>0</v>
      </c>
      <c r="Q20" s="59">
        <f t="shared" si="2"/>
        <v>2</v>
      </c>
      <c r="R20" s="59">
        <f t="shared" si="3"/>
        <v>2</v>
      </c>
      <c r="S20" s="59">
        <f t="shared" si="3"/>
        <v>2</v>
      </c>
      <c r="T20" s="59">
        <f t="shared" si="3"/>
        <v>2</v>
      </c>
      <c r="U20" s="59">
        <f t="shared" si="3"/>
        <v>2</v>
      </c>
      <c r="V20" s="59">
        <f t="shared" si="3"/>
        <v>2</v>
      </c>
      <c r="W20" s="59">
        <f t="shared" si="3"/>
        <v>2</v>
      </c>
      <c r="X20" s="59">
        <f t="shared" si="3"/>
        <v>2</v>
      </c>
      <c r="Y20" s="59">
        <f t="shared" si="3"/>
        <v>2</v>
      </c>
      <c r="Z20" s="59">
        <f t="shared" si="3"/>
        <v>1</v>
      </c>
      <c r="AA20" s="59">
        <f t="shared" si="3"/>
        <v>2</v>
      </c>
      <c r="AB20" s="59">
        <f t="shared" si="3"/>
        <v>2</v>
      </c>
      <c r="AC20" s="59">
        <f t="shared" si="3"/>
        <v>2</v>
      </c>
      <c r="AD20" s="59">
        <f t="shared" si="3"/>
        <v>1</v>
      </c>
      <c r="AE20" s="59">
        <f t="shared" si="3"/>
        <v>2</v>
      </c>
      <c r="AG20" s="61"/>
    </row>
    <row r="21" spans="1:33" x14ac:dyDescent="0.2">
      <c r="A21" s="47">
        <v>20</v>
      </c>
      <c r="B21" s="47">
        <v>1.7</v>
      </c>
      <c r="C21" s="47">
        <v>0</v>
      </c>
      <c r="D21" s="47">
        <v>0</v>
      </c>
      <c r="E21" s="47">
        <v>0</v>
      </c>
      <c r="F21" s="47">
        <v>1</v>
      </c>
      <c r="G21" s="47">
        <v>0</v>
      </c>
      <c r="H21" s="47">
        <v>1</v>
      </c>
      <c r="I21" s="47">
        <v>1</v>
      </c>
      <c r="J21" s="47">
        <v>0</v>
      </c>
      <c r="K21" s="47">
        <v>1</v>
      </c>
      <c r="L21" s="47">
        <v>1</v>
      </c>
      <c r="M21" s="47">
        <v>1</v>
      </c>
      <c r="N21" s="47">
        <v>1</v>
      </c>
      <c r="O21" s="47">
        <v>0</v>
      </c>
      <c r="P21" s="47">
        <v>1</v>
      </c>
      <c r="Q21" s="59">
        <f t="shared" si="2"/>
        <v>8</v>
      </c>
      <c r="R21" s="59">
        <f t="shared" si="3"/>
        <v>8</v>
      </c>
      <c r="S21" s="59">
        <f t="shared" si="3"/>
        <v>8</v>
      </c>
      <c r="T21" s="59">
        <f t="shared" si="3"/>
        <v>8</v>
      </c>
      <c r="U21" s="59">
        <f t="shared" si="3"/>
        <v>7</v>
      </c>
      <c r="V21" s="59">
        <f t="shared" si="3"/>
        <v>8</v>
      </c>
      <c r="W21" s="59">
        <f t="shared" si="3"/>
        <v>7</v>
      </c>
      <c r="X21" s="59">
        <f t="shared" si="3"/>
        <v>7</v>
      </c>
      <c r="Y21" s="59">
        <f t="shared" si="3"/>
        <v>8</v>
      </c>
      <c r="Z21" s="59">
        <f t="shared" si="3"/>
        <v>7</v>
      </c>
      <c r="AA21" s="59">
        <f t="shared" si="3"/>
        <v>7</v>
      </c>
      <c r="AB21" s="59">
        <f t="shared" si="3"/>
        <v>7</v>
      </c>
      <c r="AC21" s="59">
        <f t="shared" si="3"/>
        <v>7</v>
      </c>
      <c r="AD21" s="59">
        <f t="shared" si="3"/>
        <v>8</v>
      </c>
      <c r="AE21" s="59">
        <f t="shared" si="3"/>
        <v>7</v>
      </c>
      <c r="AG21" s="61"/>
    </row>
    <row r="22" spans="1:33" x14ac:dyDescent="0.2">
      <c r="A22" s="47">
        <v>21</v>
      </c>
      <c r="B22" s="47">
        <v>1.64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1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9">
        <f t="shared" si="2"/>
        <v>1</v>
      </c>
      <c r="R22" s="59">
        <f t="shared" si="3"/>
        <v>1</v>
      </c>
      <c r="S22" s="59">
        <f t="shared" si="3"/>
        <v>1</v>
      </c>
      <c r="T22" s="59">
        <f t="shared" si="3"/>
        <v>1</v>
      </c>
      <c r="U22" s="59">
        <f t="shared" si="3"/>
        <v>1</v>
      </c>
      <c r="V22" s="59">
        <f t="shared" si="3"/>
        <v>1</v>
      </c>
      <c r="W22" s="59">
        <f t="shared" si="3"/>
        <v>1</v>
      </c>
      <c r="X22" s="59">
        <f t="shared" si="3"/>
        <v>1</v>
      </c>
      <c r="Y22" s="59">
        <f t="shared" si="3"/>
        <v>1</v>
      </c>
      <c r="Z22" s="59">
        <f t="shared" si="3"/>
        <v>0</v>
      </c>
      <c r="AA22" s="59">
        <f t="shared" si="3"/>
        <v>1</v>
      </c>
      <c r="AB22" s="59">
        <f t="shared" si="3"/>
        <v>1</v>
      </c>
      <c r="AC22" s="59">
        <f t="shared" si="3"/>
        <v>1</v>
      </c>
      <c r="AD22" s="59">
        <f t="shared" si="3"/>
        <v>1</v>
      </c>
      <c r="AE22" s="59">
        <f t="shared" si="3"/>
        <v>1</v>
      </c>
      <c r="AG22" s="61"/>
    </row>
    <row r="23" spans="1:33" x14ac:dyDescent="0.2">
      <c r="A23" s="47">
        <v>22</v>
      </c>
      <c r="B23" s="47">
        <v>1.6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1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59">
        <f t="shared" si="2"/>
        <v>1</v>
      </c>
      <c r="R23" s="59">
        <f t="shared" si="3"/>
        <v>1</v>
      </c>
      <c r="S23" s="59">
        <f t="shared" si="3"/>
        <v>1</v>
      </c>
      <c r="T23" s="59">
        <f t="shared" si="3"/>
        <v>1</v>
      </c>
      <c r="U23" s="59">
        <f t="shared" si="3"/>
        <v>1</v>
      </c>
      <c r="V23" s="59">
        <f t="shared" si="3"/>
        <v>1</v>
      </c>
      <c r="W23" s="59">
        <f t="shared" si="3"/>
        <v>1</v>
      </c>
      <c r="X23" s="59">
        <f t="shared" si="3"/>
        <v>1</v>
      </c>
      <c r="Y23" s="59">
        <f t="shared" si="3"/>
        <v>1</v>
      </c>
      <c r="Z23" s="59">
        <f t="shared" si="3"/>
        <v>0</v>
      </c>
      <c r="AA23" s="59">
        <f t="shared" si="3"/>
        <v>1</v>
      </c>
      <c r="AB23" s="59">
        <f t="shared" si="3"/>
        <v>1</v>
      </c>
      <c r="AC23" s="59">
        <f t="shared" si="3"/>
        <v>1</v>
      </c>
      <c r="AD23" s="59">
        <f t="shared" si="3"/>
        <v>1</v>
      </c>
      <c r="AE23" s="59">
        <f t="shared" si="3"/>
        <v>1</v>
      </c>
      <c r="AG23" s="61"/>
    </row>
    <row r="24" spans="1:33" x14ac:dyDescent="0.2">
      <c r="A24" s="47">
        <v>23</v>
      </c>
      <c r="B24" s="47">
        <v>1.56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59">
        <f t="shared" si="2"/>
        <v>0</v>
      </c>
      <c r="R24" s="59">
        <f t="shared" si="3"/>
        <v>0</v>
      </c>
      <c r="S24" s="59">
        <f t="shared" si="3"/>
        <v>0</v>
      </c>
      <c r="T24" s="59">
        <f t="shared" si="3"/>
        <v>0</v>
      </c>
      <c r="U24" s="59">
        <f t="shared" si="3"/>
        <v>0</v>
      </c>
      <c r="V24" s="59">
        <f t="shared" si="3"/>
        <v>0</v>
      </c>
      <c r="W24" s="59">
        <f t="shared" si="3"/>
        <v>0</v>
      </c>
      <c r="X24" s="59">
        <f t="shared" si="3"/>
        <v>0</v>
      </c>
      <c r="Y24" s="59">
        <f t="shared" si="3"/>
        <v>0</v>
      </c>
      <c r="Z24" s="59">
        <f t="shared" si="3"/>
        <v>0</v>
      </c>
      <c r="AA24" s="59">
        <f t="shared" si="3"/>
        <v>0</v>
      </c>
      <c r="AB24" s="59">
        <f t="shared" si="3"/>
        <v>0</v>
      </c>
      <c r="AC24" s="59">
        <f t="shared" si="3"/>
        <v>0</v>
      </c>
      <c r="AD24" s="59">
        <f t="shared" si="3"/>
        <v>0</v>
      </c>
      <c r="AE24" s="59">
        <f t="shared" si="3"/>
        <v>0</v>
      </c>
      <c r="AG24" s="61"/>
    </row>
    <row r="25" spans="1:33" x14ac:dyDescent="0.2">
      <c r="A25" s="47">
        <v>24</v>
      </c>
      <c r="B25" s="47">
        <v>1.59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59">
        <f t="shared" si="2"/>
        <v>0</v>
      </c>
      <c r="R25" s="59">
        <f t="shared" si="3"/>
        <v>0</v>
      </c>
      <c r="S25" s="59">
        <f t="shared" si="3"/>
        <v>0</v>
      </c>
      <c r="T25" s="59">
        <f t="shared" si="3"/>
        <v>0</v>
      </c>
      <c r="U25" s="59">
        <f t="shared" si="3"/>
        <v>0</v>
      </c>
      <c r="V25" s="59">
        <f t="shared" si="3"/>
        <v>0</v>
      </c>
      <c r="W25" s="59">
        <f t="shared" si="3"/>
        <v>0</v>
      </c>
      <c r="X25" s="59">
        <f t="shared" si="3"/>
        <v>0</v>
      </c>
      <c r="Y25" s="59">
        <f t="shared" si="3"/>
        <v>0</v>
      </c>
      <c r="Z25" s="59">
        <f t="shared" si="3"/>
        <v>0</v>
      </c>
      <c r="AA25" s="59">
        <f t="shared" si="3"/>
        <v>0</v>
      </c>
      <c r="AB25" s="59">
        <f t="shared" si="3"/>
        <v>0</v>
      </c>
      <c r="AC25" s="59">
        <f t="shared" si="3"/>
        <v>0</v>
      </c>
      <c r="AD25" s="59">
        <f t="shared" si="3"/>
        <v>0</v>
      </c>
      <c r="AE25" s="59">
        <f t="shared" si="3"/>
        <v>0</v>
      </c>
      <c r="AG25" s="61"/>
    </row>
    <row r="26" spans="1:33" x14ac:dyDescent="0.2">
      <c r="A26" s="47">
        <v>25</v>
      </c>
      <c r="B26" s="47">
        <v>1.63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59">
        <f t="shared" si="2"/>
        <v>0</v>
      </c>
      <c r="R26" s="59">
        <f t="shared" si="3"/>
        <v>0</v>
      </c>
      <c r="S26" s="59">
        <f t="shared" si="3"/>
        <v>0</v>
      </c>
      <c r="T26" s="59">
        <f t="shared" si="3"/>
        <v>0</v>
      </c>
      <c r="U26" s="59">
        <f t="shared" si="3"/>
        <v>0</v>
      </c>
      <c r="V26" s="59">
        <f t="shared" si="3"/>
        <v>0</v>
      </c>
      <c r="W26" s="59">
        <f t="shared" si="3"/>
        <v>0</v>
      </c>
      <c r="X26" s="59">
        <f t="shared" si="3"/>
        <v>0</v>
      </c>
      <c r="Y26" s="59">
        <f t="shared" si="3"/>
        <v>0</v>
      </c>
      <c r="Z26" s="59">
        <f t="shared" si="3"/>
        <v>0</v>
      </c>
      <c r="AA26" s="59">
        <f t="shared" si="3"/>
        <v>0</v>
      </c>
      <c r="AB26" s="59">
        <f t="shared" si="3"/>
        <v>0</v>
      </c>
      <c r="AC26" s="59">
        <f t="shared" si="3"/>
        <v>0</v>
      </c>
      <c r="AD26" s="59">
        <f t="shared" si="3"/>
        <v>0</v>
      </c>
      <c r="AE26" s="59">
        <f t="shared" si="3"/>
        <v>0</v>
      </c>
      <c r="AG26" s="61"/>
    </row>
    <row r="27" spans="1:33" x14ac:dyDescent="0.2">
      <c r="A27" s="47">
        <v>26</v>
      </c>
      <c r="B27" s="47">
        <v>1.6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1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59">
        <f t="shared" si="2"/>
        <v>1</v>
      </c>
      <c r="R27" s="59">
        <f t="shared" si="3"/>
        <v>1</v>
      </c>
      <c r="S27" s="59">
        <f t="shared" si="3"/>
        <v>1</v>
      </c>
      <c r="T27" s="59">
        <f t="shared" si="3"/>
        <v>1</v>
      </c>
      <c r="U27" s="59">
        <f t="shared" si="3"/>
        <v>1</v>
      </c>
      <c r="V27" s="59">
        <f t="shared" si="3"/>
        <v>1</v>
      </c>
      <c r="W27" s="59">
        <f t="shared" si="3"/>
        <v>1</v>
      </c>
      <c r="X27" s="59">
        <f t="shared" si="3"/>
        <v>1</v>
      </c>
      <c r="Y27" s="59">
        <f t="shared" si="3"/>
        <v>1</v>
      </c>
      <c r="Z27" s="59">
        <f t="shared" si="3"/>
        <v>0</v>
      </c>
      <c r="AA27" s="59">
        <f t="shared" si="3"/>
        <v>1</v>
      </c>
      <c r="AB27" s="59">
        <f t="shared" si="3"/>
        <v>1</v>
      </c>
      <c r="AC27" s="59">
        <f t="shared" si="3"/>
        <v>1</v>
      </c>
      <c r="AD27" s="59">
        <f t="shared" si="3"/>
        <v>1</v>
      </c>
      <c r="AE27" s="59">
        <f t="shared" si="3"/>
        <v>1</v>
      </c>
      <c r="AG27" s="61"/>
    </row>
    <row r="28" spans="1:33" x14ac:dyDescent="0.2">
      <c r="A28" s="47">
        <v>27</v>
      </c>
      <c r="B28" s="47">
        <v>1.75</v>
      </c>
      <c r="C28" s="47">
        <v>0</v>
      </c>
      <c r="D28" s="47">
        <v>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1</v>
      </c>
      <c r="L28" s="47">
        <v>0</v>
      </c>
      <c r="M28" s="47">
        <v>1</v>
      </c>
      <c r="N28" s="47">
        <v>0</v>
      </c>
      <c r="O28" s="47">
        <v>1</v>
      </c>
      <c r="P28" s="47">
        <v>0</v>
      </c>
      <c r="Q28" s="59">
        <f t="shared" si="2"/>
        <v>4</v>
      </c>
      <c r="R28" s="59">
        <f t="shared" si="3"/>
        <v>4</v>
      </c>
      <c r="S28" s="59">
        <f t="shared" si="3"/>
        <v>3</v>
      </c>
      <c r="T28" s="59">
        <f t="shared" si="3"/>
        <v>4</v>
      </c>
      <c r="U28" s="59">
        <f t="shared" si="3"/>
        <v>4</v>
      </c>
      <c r="V28" s="59">
        <f t="shared" si="3"/>
        <v>4</v>
      </c>
      <c r="W28" s="59">
        <f t="shared" si="3"/>
        <v>4</v>
      </c>
      <c r="X28" s="59">
        <f t="shared" si="3"/>
        <v>4</v>
      </c>
      <c r="Y28" s="59">
        <f t="shared" si="3"/>
        <v>4</v>
      </c>
      <c r="Z28" s="59">
        <f t="shared" si="3"/>
        <v>3</v>
      </c>
      <c r="AA28" s="59">
        <f t="shared" si="3"/>
        <v>4</v>
      </c>
      <c r="AB28" s="59">
        <f t="shared" si="3"/>
        <v>3</v>
      </c>
      <c r="AC28" s="59">
        <f t="shared" si="3"/>
        <v>4</v>
      </c>
      <c r="AD28" s="59">
        <f t="shared" si="3"/>
        <v>3</v>
      </c>
      <c r="AE28" s="59">
        <f t="shared" si="3"/>
        <v>4</v>
      </c>
      <c r="AG28" s="61"/>
    </row>
    <row r="29" spans="1:33" x14ac:dyDescent="0.2">
      <c r="A29" s="47">
        <v>28</v>
      </c>
      <c r="B29" s="47">
        <v>1.64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59">
        <f t="shared" si="2"/>
        <v>0</v>
      </c>
      <c r="R29" s="59">
        <f t="shared" si="3"/>
        <v>0</v>
      </c>
      <c r="S29" s="59">
        <f t="shared" si="3"/>
        <v>0</v>
      </c>
      <c r="T29" s="59">
        <f t="shared" si="3"/>
        <v>0</v>
      </c>
      <c r="U29" s="59">
        <f t="shared" si="3"/>
        <v>0</v>
      </c>
      <c r="V29" s="59">
        <f t="shared" si="3"/>
        <v>0</v>
      </c>
      <c r="W29" s="59">
        <f t="shared" si="3"/>
        <v>0</v>
      </c>
      <c r="X29" s="59">
        <f t="shared" si="3"/>
        <v>0</v>
      </c>
      <c r="Y29" s="59">
        <f t="shared" si="3"/>
        <v>0</v>
      </c>
      <c r="Z29" s="59">
        <f t="shared" si="3"/>
        <v>0</v>
      </c>
      <c r="AA29" s="59">
        <f t="shared" si="3"/>
        <v>0</v>
      </c>
      <c r="AB29" s="59">
        <f t="shared" si="3"/>
        <v>0</v>
      </c>
      <c r="AC29" s="59">
        <f t="shared" si="3"/>
        <v>0</v>
      </c>
      <c r="AD29" s="59">
        <f t="shared" si="3"/>
        <v>0</v>
      </c>
      <c r="AE29" s="59">
        <f t="shared" si="3"/>
        <v>0</v>
      </c>
      <c r="AG29" s="61"/>
    </row>
    <row r="30" spans="1:33" x14ac:dyDescent="0.2">
      <c r="A30" s="47">
        <v>29</v>
      </c>
      <c r="B30" s="47">
        <v>1.59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59">
        <f t="shared" si="2"/>
        <v>0</v>
      </c>
      <c r="R30" s="59">
        <f t="shared" si="3"/>
        <v>0</v>
      </c>
      <c r="S30" s="59">
        <f t="shared" si="3"/>
        <v>0</v>
      </c>
      <c r="T30" s="59">
        <f t="shared" si="3"/>
        <v>0</v>
      </c>
      <c r="U30" s="59">
        <f t="shared" si="3"/>
        <v>0</v>
      </c>
      <c r="V30" s="59">
        <f t="shared" si="3"/>
        <v>0</v>
      </c>
      <c r="W30" s="59">
        <f t="shared" si="3"/>
        <v>0</v>
      </c>
      <c r="X30" s="59">
        <f t="shared" si="3"/>
        <v>0</v>
      </c>
      <c r="Y30" s="59">
        <f t="shared" si="3"/>
        <v>0</v>
      </c>
      <c r="Z30" s="59">
        <f t="shared" si="3"/>
        <v>0</v>
      </c>
      <c r="AA30" s="59">
        <f t="shared" si="3"/>
        <v>0</v>
      </c>
      <c r="AB30" s="59">
        <f t="shared" si="3"/>
        <v>0</v>
      </c>
      <c r="AC30" s="59">
        <f t="shared" si="3"/>
        <v>0</v>
      </c>
      <c r="AD30" s="59">
        <f t="shared" si="3"/>
        <v>0</v>
      </c>
      <c r="AE30" s="59">
        <f t="shared" si="3"/>
        <v>0</v>
      </c>
      <c r="AG30" s="61"/>
    </row>
    <row r="31" spans="1:33" x14ac:dyDescent="0.2">
      <c r="A31" s="47">
        <v>30</v>
      </c>
      <c r="B31" s="47">
        <v>1.74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1</v>
      </c>
      <c r="L31" s="47">
        <v>1</v>
      </c>
      <c r="M31" s="47">
        <v>1</v>
      </c>
      <c r="N31" s="47">
        <v>0</v>
      </c>
      <c r="O31" s="47">
        <v>1</v>
      </c>
      <c r="P31" s="47">
        <v>0</v>
      </c>
      <c r="Q31" s="59">
        <f t="shared" si="2"/>
        <v>4</v>
      </c>
      <c r="R31" s="59">
        <f t="shared" si="3"/>
        <v>4</v>
      </c>
      <c r="S31" s="59">
        <f t="shared" si="3"/>
        <v>4</v>
      </c>
      <c r="T31" s="59">
        <f t="shared" si="3"/>
        <v>4</v>
      </c>
      <c r="U31" s="59">
        <f t="shared" si="3"/>
        <v>4</v>
      </c>
      <c r="V31" s="59">
        <f t="shared" si="3"/>
        <v>4</v>
      </c>
      <c r="W31" s="59">
        <f t="shared" si="3"/>
        <v>4</v>
      </c>
      <c r="X31" s="59">
        <f t="shared" si="3"/>
        <v>4</v>
      </c>
      <c r="Y31" s="59">
        <f t="shared" si="3"/>
        <v>4</v>
      </c>
      <c r="Z31" s="59">
        <f t="shared" si="3"/>
        <v>3</v>
      </c>
      <c r="AA31" s="59">
        <f t="shared" si="3"/>
        <v>3</v>
      </c>
      <c r="AB31" s="59">
        <f t="shared" si="3"/>
        <v>3</v>
      </c>
      <c r="AC31" s="59">
        <f t="shared" si="3"/>
        <v>4</v>
      </c>
      <c r="AD31" s="59">
        <f t="shared" si="3"/>
        <v>3</v>
      </c>
      <c r="AE31" s="59">
        <f t="shared" si="3"/>
        <v>4</v>
      </c>
      <c r="AG31" s="61"/>
    </row>
    <row r="32" spans="1:33" x14ac:dyDescent="0.2">
      <c r="A32" s="47">
        <v>31</v>
      </c>
      <c r="B32" s="47">
        <v>1.62</v>
      </c>
      <c r="C32" s="47">
        <v>0</v>
      </c>
      <c r="D32" s="47">
        <v>0</v>
      </c>
      <c r="E32" s="47">
        <v>0</v>
      </c>
      <c r="F32" s="47">
        <v>1</v>
      </c>
      <c r="G32" s="47">
        <v>0</v>
      </c>
      <c r="H32" s="47">
        <v>0</v>
      </c>
      <c r="I32" s="47">
        <v>0</v>
      </c>
      <c r="J32" s="47">
        <v>0</v>
      </c>
      <c r="K32" s="47">
        <v>1</v>
      </c>
      <c r="L32" s="47">
        <v>1</v>
      </c>
      <c r="M32" s="47">
        <v>0</v>
      </c>
      <c r="N32" s="47">
        <v>0</v>
      </c>
      <c r="O32" s="47">
        <v>0</v>
      </c>
      <c r="P32" s="47">
        <v>0</v>
      </c>
      <c r="Q32" s="59">
        <f t="shared" si="2"/>
        <v>3</v>
      </c>
      <c r="R32" s="59">
        <f t="shared" si="3"/>
        <v>3</v>
      </c>
      <c r="S32" s="59">
        <f t="shared" si="3"/>
        <v>3</v>
      </c>
      <c r="T32" s="59">
        <f t="shared" si="3"/>
        <v>3</v>
      </c>
      <c r="U32" s="59">
        <f t="shared" si="3"/>
        <v>2</v>
      </c>
      <c r="V32" s="59">
        <f t="shared" si="3"/>
        <v>3</v>
      </c>
      <c r="W32" s="59">
        <f t="shared" si="3"/>
        <v>3</v>
      </c>
      <c r="X32" s="59">
        <f t="shared" si="3"/>
        <v>3</v>
      </c>
      <c r="Y32" s="59">
        <f t="shared" si="3"/>
        <v>3</v>
      </c>
      <c r="Z32" s="59">
        <f t="shared" si="3"/>
        <v>2</v>
      </c>
      <c r="AA32" s="59">
        <f t="shared" si="3"/>
        <v>2</v>
      </c>
      <c r="AB32" s="59">
        <f t="shared" si="3"/>
        <v>3</v>
      </c>
      <c r="AC32" s="59">
        <f t="shared" si="3"/>
        <v>3</v>
      </c>
      <c r="AD32" s="59">
        <f t="shared" si="3"/>
        <v>3</v>
      </c>
      <c r="AE32" s="59">
        <f t="shared" si="3"/>
        <v>3</v>
      </c>
      <c r="AG32" s="61"/>
    </row>
    <row r="33" spans="1:33" x14ac:dyDescent="0.2">
      <c r="A33" s="47">
        <v>32</v>
      </c>
      <c r="B33" s="47">
        <v>1.57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59">
        <f t="shared" si="2"/>
        <v>0</v>
      </c>
      <c r="R33" s="59">
        <f t="shared" si="3"/>
        <v>0</v>
      </c>
      <c r="S33" s="59">
        <f t="shared" si="3"/>
        <v>0</v>
      </c>
      <c r="T33" s="59">
        <f t="shared" si="3"/>
        <v>0</v>
      </c>
      <c r="U33" s="59">
        <f t="shared" si="3"/>
        <v>0</v>
      </c>
      <c r="V33" s="59">
        <f t="shared" si="3"/>
        <v>0</v>
      </c>
      <c r="W33" s="59">
        <f t="shared" si="3"/>
        <v>0</v>
      </c>
      <c r="X33" s="59">
        <f t="shared" si="3"/>
        <v>0</v>
      </c>
      <c r="Y33" s="59">
        <f t="shared" si="3"/>
        <v>0</v>
      </c>
      <c r="Z33" s="59">
        <f t="shared" si="3"/>
        <v>0</v>
      </c>
      <c r="AA33" s="59">
        <f t="shared" si="3"/>
        <v>0</v>
      </c>
      <c r="AB33" s="59">
        <f t="shared" si="3"/>
        <v>0</v>
      </c>
      <c r="AC33" s="59">
        <f t="shared" si="3"/>
        <v>0</v>
      </c>
      <c r="AD33" s="59">
        <f t="shared" si="3"/>
        <v>0</v>
      </c>
      <c r="AE33" s="59">
        <f t="shared" si="3"/>
        <v>0</v>
      </c>
      <c r="AG33" s="61"/>
    </row>
    <row r="34" spans="1:33" x14ac:dyDescent="0.2">
      <c r="A34" s="47">
        <v>33</v>
      </c>
      <c r="B34" s="47">
        <v>1.84</v>
      </c>
      <c r="C34" s="47">
        <v>0</v>
      </c>
      <c r="D34" s="47">
        <v>1</v>
      </c>
      <c r="E34" s="47">
        <v>0</v>
      </c>
      <c r="F34" s="47">
        <v>0</v>
      </c>
      <c r="G34" s="47">
        <v>0</v>
      </c>
      <c r="H34" s="47">
        <v>0</v>
      </c>
      <c r="I34" s="47">
        <v>1</v>
      </c>
      <c r="J34" s="47">
        <v>0</v>
      </c>
      <c r="K34" s="47">
        <v>1</v>
      </c>
      <c r="L34" s="47">
        <v>1</v>
      </c>
      <c r="M34" s="47">
        <v>1</v>
      </c>
      <c r="N34" s="47">
        <v>1</v>
      </c>
      <c r="O34" s="47">
        <v>0</v>
      </c>
      <c r="P34" s="47">
        <v>1</v>
      </c>
      <c r="Q34" s="59">
        <f t="shared" si="2"/>
        <v>7</v>
      </c>
      <c r="R34" s="59">
        <f t="shared" si="3"/>
        <v>7</v>
      </c>
      <c r="S34" s="59">
        <f t="shared" si="3"/>
        <v>6</v>
      </c>
      <c r="T34" s="59">
        <f t="shared" si="3"/>
        <v>7</v>
      </c>
      <c r="U34" s="59">
        <f t="shared" si="3"/>
        <v>7</v>
      </c>
      <c r="V34" s="59">
        <f t="shared" si="3"/>
        <v>7</v>
      </c>
      <c r="W34" s="59">
        <f t="shared" si="3"/>
        <v>7</v>
      </c>
      <c r="X34" s="59">
        <f t="shared" si="3"/>
        <v>6</v>
      </c>
      <c r="Y34" s="59">
        <f t="shared" si="3"/>
        <v>7</v>
      </c>
      <c r="Z34" s="59">
        <f t="shared" si="3"/>
        <v>6</v>
      </c>
      <c r="AA34" s="59">
        <f t="shared" si="3"/>
        <v>6</v>
      </c>
      <c r="AB34" s="59">
        <f t="shared" si="3"/>
        <v>6</v>
      </c>
      <c r="AC34" s="59">
        <f t="shared" si="3"/>
        <v>6</v>
      </c>
      <c r="AD34" s="59">
        <f t="shared" si="3"/>
        <v>7</v>
      </c>
      <c r="AE34" s="59">
        <f t="shared" si="3"/>
        <v>6</v>
      </c>
      <c r="AG34" s="61"/>
    </row>
    <row r="35" spans="1:33" x14ac:dyDescent="0.2">
      <c r="A35" s="47">
        <v>34</v>
      </c>
      <c r="B35" s="47">
        <v>1.75</v>
      </c>
      <c r="C35" s="47">
        <v>0</v>
      </c>
      <c r="D35" s="47">
        <v>0</v>
      </c>
      <c r="E35" s="47">
        <v>1</v>
      </c>
      <c r="F35" s="47">
        <v>0</v>
      </c>
      <c r="G35" s="47">
        <v>0</v>
      </c>
      <c r="H35" s="47">
        <v>1</v>
      </c>
      <c r="I35" s="47">
        <v>1</v>
      </c>
      <c r="J35" s="47">
        <v>0</v>
      </c>
      <c r="K35" s="47">
        <v>1</v>
      </c>
      <c r="L35" s="47">
        <v>1</v>
      </c>
      <c r="M35" s="47">
        <v>1</v>
      </c>
      <c r="N35" s="47">
        <v>1</v>
      </c>
      <c r="O35" s="47">
        <v>1</v>
      </c>
      <c r="P35" s="47">
        <v>1</v>
      </c>
      <c r="Q35" s="59">
        <f t="shared" si="2"/>
        <v>9</v>
      </c>
      <c r="R35" s="59">
        <f t="shared" si="3"/>
        <v>9</v>
      </c>
      <c r="S35" s="59">
        <f t="shared" si="3"/>
        <v>9</v>
      </c>
      <c r="T35" s="59">
        <f t="shared" ref="T35:AE56" si="4">$Q35-E35</f>
        <v>8</v>
      </c>
      <c r="U35" s="59">
        <f t="shared" si="4"/>
        <v>9</v>
      </c>
      <c r="V35" s="59">
        <f t="shared" si="4"/>
        <v>9</v>
      </c>
      <c r="W35" s="59">
        <f t="shared" si="4"/>
        <v>8</v>
      </c>
      <c r="X35" s="59">
        <f t="shared" si="4"/>
        <v>8</v>
      </c>
      <c r="Y35" s="59">
        <f t="shared" si="4"/>
        <v>9</v>
      </c>
      <c r="Z35" s="59">
        <f t="shared" si="4"/>
        <v>8</v>
      </c>
      <c r="AA35" s="59">
        <f t="shared" si="4"/>
        <v>8</v>
      </c>
      <c r="AB35" s="59">
        <f t="shared" si="4"/>
        <v>8</v>
      </c>
      <c r="AC35" s="59">
        <f t="shared" si="4"/>
        <v>8</v>
      </c>
      <c r="AD35" s="59">
        <f t="shared" si="4"/>
        <v>8</v>
      </c>
      <c r="AE35" s="59">
        <f t="shared" si="4"/>
        <v>8</v>
      </c>
      <c r="AG35" s="61"/>
    </row>
    <row r="36" spans="1:33" x14ac:dyDescent="0.2">
      <c r="A36" s="47">
        <v>35</v>
      </c>
      <c r="B36" s="47">
        <v>1.63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59">
        <f t="shared" si="2"/>
        <v>0</v>
      </c>
      <c r="R36" s="59">
        <f t="shared" ref="R36:Y94" si="5">$Q36-C36</f>
        <v>0</v>
      </c>
      <c r="S36" s="59">
        <f t="shared" si="5"/>
        <v>0</v>
      </c>
      <c r="T36" s="59">
        <f t="shared" si="4"/>
        <v>0</v>
      </c>
      <c r="U36" s="59">
        <f t="shared" si="4"/>
        <v>0</v>
      </c>
      <c r="V36" s="59">
        <f t="shared" si="4"/>
        <v>0</v>
      </c>
      <c r="W36" s="59">
        <f t="shared" si="4"/>
        <v>0</v>
      </c>
      <c r="X36" s="59">
        <f t="shared" si="4"/>
        <v>0</v>
      </c>
      <c r="Y36" s="59">
        <f t="shared" si="4"/>
        <v>0</v>
      </c>
      <c r="Z36" s="59">
        <f t="shared" si="4"/>
        <v>0</v>
      </c>
      <c r="AA36" s="59">
        <f t="shared" si="4"/>
        <v>0</v>
      </c>
      <c r="AB36" s="59">
        <f t="shared" si="4"/>
        <v>0</v>
      </c>
      <c r="AC36" s="59">
        <f t="shared" si="4"/>
        <v>0</v>
      </c>
      <c r="AD36" s="59">
        <f t="shared" si="4"/>
        <v>0</v>
      </c>
      <c r="AE36" s="59">
        <f t="shared" si="4"/>
        <v>0</v>
      </c>
      <c r="AG36" s="61"/>
    </row>
    <row r="37" spans="1:33" x14ac:dyDescent="0.2">
      <c r="A37" s="47">
        <v>36</v>
      </c>
      <c r="B37" s="47">
        <v>1.63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</v>
      </c>
      <c r="J37" s="47">
        <v>0</v>
      </c>
      <c r="K37" s="47">
        <v>1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59">
        <f t="shared" si="2"/>
        <v>2</v>
      </c>
      <c r="R37" s="59">
        <f t="shared" si="5"/>
        <v>2</v>
      </c>
      <c r="S37" s="59">
        <f t="shared" si="5"/>
        <v>2</v>
      </c>
      <c r="T37" s="59">
        <f t="shared" si="4"/>
        <v>2</v>
      </c>
      <c r="U37" s="59">
        <f t="shared" si="4"/>
        <v>2</v>
      </c>
      <c r="V37" s="59">
        <f t="shared" si="4"/>
        <v>2</v>
      </c>
      <c r="W37" s="59">
        <f t="shared" si="4"/>
        <v>2</v>
      </c>
      <c r="X37" s="59">
        <f t="shared" si="4"/>
        <v>1</v>
      </c>
      <c r="Y37" s="59">
        <f t="shared" si="4"/>
        <v>2</v>
      </c>
      <c r="Z37" s="59">
        <f t="shared" si="4"/>
        <v>1</v>
      </c>
      <c r="AA37" s="59">
        <f t="shared" si="4"/>
        <v>2</v>
      </c>
      <c r="AB37" s="59">
        <f t="shared" si="4"/>
        <v>2</v>
      </c>
      <c r="AC37" s="59">
        <f t="shared" si="4"/>
        <v>2</v>
      </c>
      <c r="AD37" s="59">
        <f t="shared" si="4"/>
        <v>2</v>
      </c>
      <c r="AE37" s="59">
        <f t="shared" si="4"/>
        <v>2</v>
      </c>
      <c r="AG37" s="61"/>
    </row>
    <row r="38" spans="1:33" x14ac:dyDescent="0.2">
      <c r="A38" s="47">
        <v>37</v>
      </c>
      <c r="B38" s="47">
        <v>1.58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59">
        <f t="shared" si="2"/>
        <v>0</v>
      </c>
      <c r="R38" s="59">
        <f t="shared" si="5"/>
        <v>0</v>
      </c>
      <c r="S38" s="59">
        <f t="shared" si="5"/>
        <v>0</v>
      </c>
      <c r="T38" s="59">
        <f t="shared" si="4"/>
        <v>0</v>
      </c>
      <c r="U38" s="59">
        <f t="shared" si="4"/>
        <v>0</v>
      </c>
      <c r="V38" s="59">
        <f t="shared" si="4"/>
        <v>0</v>
      </c>
      <c r="W38" s="59">
        <f t="shared" si="4"/>
        <v>0</v>
      </c>
      <c r="X38" s="59">
        <f t="shared" si="4"/>
        <v>0</v>
      </c>
      <c r="Y38" s="59">
        <f t="shared" si="4"/>
        <v>0</v>
      </c>
      <c r="Z38" s="59">
        <f t="shared" si="4"/>
        <v>0</v>
      </c>
      <c r="AA38" s="59">
        <f t="shared" si="4"/>
        <v>0</v>
      </c>
      <c r="AB38" s="59">
        <f t="shared" si="4"/>
        <v>0</v>
      </c>
      <c r="AC38" s="59">
        <f t="shared" si="4"/>
        <v>0</v>
      </c>
      <c r="AD38" s="59">
        <f t="shared" si="4"/>
        <v>0</v>
      </c>
      <c r="AE38" s="59">
        <f t="shared" si="4"/>
        <v>0</v>
      </c>
      <c r="AG38" s="61"/>
    </row>
    <row r="39" spans="1:33" x14ac:dyDescent="0.2">
      <c r="A39" s="47">
        <v>38</v>
      </c>
      <c r="B39" s="47">
        <v>1.7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</v>
      </c>
      <c r="J39" s="47">
        <v>0</v>
      </c>
      <c r="K39" s="47">
        <v>1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59">
        <f t="shared" si="2"/>
        <v>2</v>
      </c>
      <c r="R39" s="59">
        <f t="shared" si="5"/>
        <v>2</v>
      </c>
      <c r="S39" s="59">
        <f t="shared" si="5"/>
        <v>2</v>
      </c>
      <c r="T39" s="59">
        <f t="shared" si="4"/>
        <v>2</v>
      </c>
      <c r="U39" s="59">
        <f t="shared" si="4"/>
        <v>2</v>
      </c>
      <c r="V39" s="59">
        <f t="shared" si="4"/>
        <v>2</v>
      </c>
      <c r="W39" s="59">
        <f t="shared" si="4"/>
        <v>2</v>
      </c>
      <c r="X39" s="59">
        <f t="shared" si="4"/>
        <v>1</v>
      </c>
      <c r="Y39" s="59">
        <f t="shared" si="4"/>
        <v>2</v>
      </c>
      <c r="Z39" s="59">
        <f t="shared" si="4"/>
        <v>1</v>
      </c>
      <c r="AA39" s="59">
        <f t="shared" si="4"/>
        <v>2</v>
      </c>
      <c r="AB39" s="59">
        <f t="shared" si="4"/>
        <v>2</v>
      </c>
      <c r="AC39" s="59">
        <f t="shared" si="4"/>
        <v>2</v>
      </c>
      <c r="AD39" s="59">
        <f t="shared" si="4"/>
        <v>2</v>
      </c>
      <c r="AE39" s="59">
        <f t="shared" si="4"/>
        <v>2</v>
      </c>
      <c r="AG39" s="61"/>
    </row>
    <row r="40" spans="1:33" x14ac:dyDescent="0.2">
      <c r="A40" s="47">
        <v>39</v>
      </c>
      <c r="B40" s="47">
        <v>1.89</v>
      </c>
      <c r="C40" s="47">
        <v>0</v>
      </c>
      <c r="D40" s="47">
        <v>0</v>
      </c>
      <c r="E40" s="47">
        <v>1</v>
      </c>
      <c r="F40" s="47">
        <v>1</v>
      </c>
      <c r="G40" s="47">
        <v>1</v>
      </c>
      <c r="H40" s="47">
        <v>1</v>
      </c>
      <c r="I40" s="47">
        <v>1</v>
      </c>
      <c r="J40" s="47">
        <v>0</v>
      </c>
      <c r="K40" s="47">
        <v>1</v>
      </c>
      <c r="L40" s="47">
        <v>1</v>
      </c>
      <c r="M40" s="47">
        <v>1</v>
      </c>
      <c r="N40" s="47">
        <v>1</v>
      </c>
      <c r="O40" s="47">
        <v>1</v>
      </c>
      <c r="P40" s="47">
        <v>1</v>
      </c>
      <c r="Q40" s="59">
        <f t="shared" si="2"/>
        <v>11</v>
      </c>
      <c r="R40" s="59">
        <f t="shared" si="5"/>
        <v>11</v>
      </c>
      <c r="S40" s="59">
        <f t="shared" si="5"/>
        <v>11</v>
      </c>
      <c r="T40" s="59">
        <f t="shared" si="4"/>
        <v>10</v>
      </c>
      <c r="U40" s="59">
        <f t="shared" si="4"/>
        <v>10</v>
      </c>
      <c r="V40" s="59">
        <f t="shared" si="4"/>
        <v>10</v>
      </c>
      <c r="W40" s="59">
        <f t="shared" si="4"/>
        <v>10</v>
      </c>
      <c r="X40" s="59">
        <f t="shared" si="4"/>
        <v>10</v>
      </c>
      <c r="Y40" s="59">
        <f t="shared" si="4"/>
        <v>11</v>
      </c>
      <c r="Z40" s="59">
        <f t="shared" si="4"/>
        <v>10</v>
      </c>
      <c r="AA40" s="59">
        <f t="shared" si="4"/>
        <v>10</v>
      </c>
      <c r="AB40" s="59">
        <f t="shared" si="4"/>
        <v>10</v>
      </c>
      <c r="AC40" s="59">
        <f t="shared" si="4"/>
        <v>10</v>
      </c>
      <c r="AD40" s="59">
        <f t="shared" si="4"/>
        <v>10</v>
      </c>
      <c r="AE40" s="59">
        <f t="shared" si="4"/>
        <v>10</v>
      </c>
      <c r="AG40" s="61"/>
    </row>
    <row r="41" spans="1:33" x14ac:dyDescent="0.2">
      <c r="A41" s="47">
        <v>40</v>
      </c>
      <c r="B41" s="47">
        <v>1.78</v>
      </c>
      <c r="C41" s="47">
        <v>0</v>
      </c>
      <c r="D41" s="47">
        <v>1</v>
      </c>
      <c r="E41" s="47">
        <v>1</v>
      </c>
      <c r="F41" s="47">
        <v>0</v>
      </c>
      <c r="G41" s="47">
        <v>0</v>
      </c>
      <c r="H41" s="47">
        <v>0</v>
      </c>
      <c r="I41" s="47">
        <v>1</v>
      </c>
      <c r="J41" s="47">
        <v>0</v>
      </c>
      <c r="K41" s="47">
        <v>1</v>
      </c>
      <c r="L41" s="47">
        <v>1</v>
      </c>
      <c r="M41" s="47">
        <v>0</v>
      </c>
      <c r="N41" s="47">
        <v>0</v>
      </c>
      <c r="O41" s="47">
        <v>0</v>
      </c>
      <c r="P41" s="47">
        <v>0</v>
      </c>
      <c r="Q41" s="59">
        <f t="shared" si="2"/>
        <v>5</v>
      </c>
      <c r="R41" s="59">
        <f t="shared" si="5"/>
        <v>5</v>
      </c>
      <c r="S41" s="59">
        <f t="shared" si="5"/>
        <v>4</v>
      </c>
      <c r="T41" s="59">
        <f t="shared" si="4"/>
        <v>4</v>
      </c>
      <c r="U41" s="59">
        <f t="shared" si="4"/>
        <v>5</v>
      </c>
      <c r="V41" s="59">
        <f t="shared" si="4"/>
        <v>5</v>
      </c>
      <c r="W41" s="59">
        <f t="shared" si="4"/>
        <v>5</v>
      </c>
      <c r="X41" s="59">
        <f t="shared" si="4"/>
        <v>4</v>
      </c>
      <c r="Y41" s="59">
        <f t="shared" si="4"/>
        <v>5</v>
      </c>
      <c r="Z41" s="59">
        <f t="shared" si="4"/>
        <v>4</v>
      </c>
      <c r="AA41" s="59">
        <f t="shared" si="4"/>
        <v>4</v>
      </c>
      <c r="AB41" s="59">
        <f t="shared" si="4"/>
        <v>5</v>
      </c>
      <c r="AC41" s="59">
        <f t="shared" si="4"/>
        <v>5</v>
      </c>
      <c r="AD41" s="59">
        <f t="shared" si="4"/>
        <v>5</v>
      </c>
      <c r="AE41" s="59">
        <f t="shared" si="4"/>
        <v>5</v>
      </c>
      <c r="AG41" s="61"/>
    </row>
    <row r="42" spans="1:33" x14ac:dyDescent="0.2">
      <c r="A42" s="47">
        <v>41</v>
      </c>
      <c r="B42" s="47">
        <v>1.71</v>
      </c>
      <c r="C42" s="47">
        <v>0</v>
      </c>
      <c r="D42" s="47">
        <v>0</v>
      </c>
      <c r="E42" s="47">
        <v>1</v>
      </c>
      <c r="F42" s="47">
        <v>1</v>
      </c>
      <c r="G42" s="47">
        <v>0</v>
      </c>
      <c r="H42" s="47">
        <v>0</v>
      </c>
      <c r="I42" s="47">
        <v>0</v>
      </c>
      <c r="J42" s="47">
        <v>0</v>
      </c>
      <c r="K42" s="47">
        <v>1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59">
        <f t="shared" si="2"/>
        <v>3</v>
      </c>
      <c r="R42" s="59">
        <f t="shared" si="5"/>
        <v>3</v>
      </c>
      <c r="S42" s="59">
        <f t="shared" si="5"/>
        <v>3</v>
      </c>
      <c r="T42" s="59">
        <f t="shared" si="4"/>
        <v>2</v>
      </c>
      <c r="U42" s="59">
        <f t="shared" si="4"/>
        <v>2</v>
      </c>
      <c r="V42" s="59">
        <f t="shared" si="4"/>
        <v>3</v>
      </c>
      <c r="W42" s="59">
        <f t="shared" si="4"/>
        <v>3</v>
      </c>
      <c r="X42" s="59">
        <f t="shared" si="4"/>
        <v>3</v>
      </c>
      <c r="Y42" s="59">
        <f t="shared" si="4"/>
        <v>3</v>
      </c>
      <c r="Z42" s="59">
        <f t="shared" si="4"/>
        <v>2</v>
      </c>
      <c r="AA42" s="59">
        <f t="shared" si="4"/>
        <v>3</v>
      </c>
      <c r="AB42" s="59">
        <f t="shared" si="4"/>
        <v>3</v>
      </c>
      <c r="AC42" s="59">
        <f t="shared" si="4"/>
        <v>3</v>
      </c>
      <c r="AD42" s="59">
        <f t="shared" si="4"/>
        <v>3</v>
      </c>
      <c r="AE42" s="59">
        <f t="shared" si="4"/>
        <v>3</v>
      </c>
      <c r="AG42" s="61"/>
    </row>
    <row r="43" spans="1:33" x14ac:dyDescent="0.2">
      <c r="A43" s="47">
        <v>42</v>
      </c>
      <c r="B43" s="47">
        <v>1.79</v>
      </c>
      <c r="C43" s="47">
        <v>1</v>
      </c>
      <c r="D43" s="47">
        <v>0</v>
      </c>
      <c r="E43" s="47">
        <v>0</v>
      </c>
      <c r="F43" s="47">
        <v>1</v>
      </c>
      <c r="G43" s="47">
        <v>1</v>
      </c>
      <c r="H43" s="47">
        <v>0</v>
      </c>
      <c r="I43" s="47">
        <v>1</v>
      </c>
      <c r="J43" s="47">
        <v>0</v>
      </c>
      <c r="K43" s="47">
        <v>1</v>
      </c>
      <c r="L43" s="47">
        <v>1</v>
      </c>
      <c r="M43" s="47">
        <v>0</v>
      </c>
      <c r="N43" s="47">
        <v>1</v>
      </c>
      <c r="O43" s="47">
        <v>1</v>
      </c>
      <c r="P43" s="47">
        <v>0</v>
      </c>
      <c r="Q43" s="59">
        <f t="shared" si="2"/>
        <v>8</v>
      </c>
      <c r="R43" s="59">
        <f t="shared" si="5"/>
        <v>7</v>
      </c>
      <c r="S43" s="59">
        <f t="shared" si="5"/>
        <v>8</v>
      </c>
      <c r="T43" s="59">
        <f t="shared" si="4"/>
        <v>8</v>
      </c>
      <c r="U43" s="59">
        <f t="shared" si="4"/>
        <v>7</v>
      </c>
      <c r="V43" s="59">
        <f t="shared" si="4"/>
        <v>7</v>
      </c>
      <c r="W43" s="59">
        <f t="shared" si="4"/>
        <v>8</v>
      </c>
      <c r="X43" s="59">
        <f t="shared" si="4"/>
        <v>7</v>
      </c>
      <c r="Y43" s="59">
        <f t="shared" si="4"/>
        <v>8</v>
      </c>
      <c r="Z43" s="59">
        <f t="shared" si="4"/>
        <v>7</v>
      </c>
      <c r="AA43" s="59">
        <f t="shared" si="4"/>
        <v>7</v>
      </c>
      <c r="AB43" s="59">
        <f t="shared" si="4"/>
        <v>8</v>
      </c>
      <c r="AC43" s="59">
        <f t="shared" si="4"/>
        <v>7</v>
      </c>
      <c r="AD43" s="59">
        <f t="shared" si="4"/>
        <v>7</v>
      </c>
      <c r="AE43" s="59">
        <f t="shared" si="4"/>
        <v>8</v>
      </c>
      <c r="AG43" s="61"/>
    </row>
    <row r="44" spans="1:33" x14ac:dyDescent="0.2">
      <c r="A44" s="47">
        <v>43</v>
      </c>
      <c r="B44" s="47">
        <v>1.65</v>
      </c>
      <c r="C44" s="47">
        <v>1</v>
      </c>
      <c r="D44" s="47">
        <v>0</v>
      </c>
      <c r="E44" s="47">
        <v>0</v>
      </c>
      <c r="F44" s="47">
        <v>1</v>
      </c>
      <c r="G44" s="47">
        <v>0</v>
      </c>
      <c r="H44" s="47">
        <v>0</v>
      </c>
      <c r="I44" s="47">
        <v>0</v>
      </c>
      <c r="J44" s="47">
        <v>0</v>
      </c>
      <c r="K44" s="47">
        <v>1</v>
      </c>
      <c r="L44" s="47">
        <v>0</v>
      </c>
      <c r="M44" s="47">
        <v>1</v>
      </c>
      <c r="N44" s="47">
        <v>0</v>
      </c>
      <c r="O44" s="47">
        <v>0</v>
      </c>
      <c r="P44" s="47">
        <v>0</v>
      </c>
      <c r="Q44" s="59">
        <f t="shared" si="2"/>
        <v>4</v>
      </c>
      <c r="R44" s="59">
        <f t="shared" si="5"/>
        <v>3</v>
      </c>
      <c r="S44" s="59">
        <f t="shared" si="5"/>
        <v>4</v>
      </c>
      <c r="T44" s="59">
        <f t="shared" si="4"/>
        <v>4</v>
      </c>
      <c r="U44" s="59">
        <f t="shared" si="4"/>
        <v>3</v>
      </c>
      <c r="V44" s="59">
        <f t="shared" si="4"/>
        <v>4</v>
      </c>
      <c r="W44" s="59">
        <f t="shared" si="4"/>
        <v>4</v>
      </c>
      <c r="X44" s="59">
        <f t="shared" si="4"/>
        <v>4</v>
      </c>
      <c r="Y44" s="59">
        <f t="shared" si="4"/>
        <v>4</v>
      </c>
      <c r="Z44" s="59">
        <f t="shared" si="4"/>
        <v>3</v>
      </c>
      <c r="AA44" s="59">
        <f t="shared" si="4"/>
        <v>4</v>
      </c>
      <c r="AB44" s="59">
        <f t="shared" si="4"/>
        <v>3</v>
      </c>
      <c r="AC44" s="59">
        <f t="shared" si="4"/>
        <v>4</v>
      </c>
      <c r="AD44" s="59">
        <f t="shared" si="4"/>
        <v>4</v>
      </c>
      <c r="AE44" s="59">
        <f t="shared" si="4"/>
        <v>4</v>
      </c>
      <c r="AG44" s="61"/>
    </row>
    <row r="45" spans="1:33" x14ac:dyDescent="0.2">
      <c r="A45" s="47">
        <v>44</v>
      </c>
      <c r="B45" s="47">
        <v>1.87</v>
      </c>
      <c r="C45" s="47">
        <v>0</v>
      </c>
      <c r="D45" s="47">
        <v>0</v>
      </c>
      <c r="E45" s="47">
        <v>1</v>
      </c>
      <c r="F45" s="47">
        <v>0</v>
      </c>
      <c r="G45" s="47">
        <v>1</v>
      </c>
      <c r="H45" s="47">
        <v>0</v>
      </c>
      <c r="I45" s="47">
        <v>1</v>
      </c>
      <c r="J45" s="47">
        <v>0</v>
      </c>
      <c r="K45" s="47">
        <v>1</v>
      </c>
      <c r="L45" s="47">
        <v>1</v>
      </c>
      <c r="M45" s="47">
        <v>1</v>
      </c>
      <c r="N45" s="47">
        <v>1</v>
      </c>
      <c r="O45" s="47">
        <v>1</v>
      </c>
      <c r="P45" s="47">
        <v>1</v>
      </c>
      <c r="Q45" s="59">
        <f t="shared" si="2"/>
        <v>9</v>
      </c>
      <c r="R45" s="59">
        <f t="shared" si="5"/>
        <v>9</v>
      </c>
      <c r="S45" s="59">
        <f t="shared" si="5"/>
        <v>9</v>
      </c>
      <c r="T45" s="59">
        <f t="shared" si="4"/>
        <v>8</v>
      </c>
      <c r="U45" s="59">
        <f t="shared" si="4"/>
        <v>9</v>
      </c>
      <c r="V45" s="59">
        <f t="shared" si="4"/>
        <v>8</v>
      </c>
      <c r="W45" s="59">
        <f t="shared" si="4"/>
        <v>9</v>
      </c>
      <c r="X45" s="59">
        <f t="shared" si="4"/>
        <v>8</v>
      </c>
      <c r="Y45" s="59">
        <f t="shared" si="4"/>
        <v>9</v>
      </c>
      <c r="Z45" s="59">
        <f t="shared" si="4"/>
        <v>8</v>
      </c>
      <c r="AA45" s="59">
        <f t="shared" si="4"/>
        <v>8</v>
      </c>
      <c r="AB45" s="59">
        <f t="shared" si="4"/>
        <v>8</v>
      </c>
      <c r="AC45" s="59">
        <f t="shared" si="4"/>
        <v>8</v>
      </c>
      <c r="AD45" s="59">
        <f t="shared" si="4"/>
        <v>8</v>
      </c>
      <c r="AE45" s="59">
        <f t="shared" si="4"/>
        <v>8</v>
      </c>
      <c r="AG45" s="61"/>
    </row>
    <row r="46" spans="1:33" x14ac:dyDescent="0.2">
      <c r="A46" s="47">
        <v>45</v>
      </c>
      <c r="B46" s="47">
        <v>1.65</v>
      </c>
      <c r="C46" s="47">
        <v>1</v>
      </c>
      <c r="D46" s="47">
        <v>0</v>
      </c>
      <c r="E46" s="47">
        <v>1</v>
      </c>
      <c r="F46" s="47">
        <v>1</v>
      </c>
      <c r="G46" s="47">
        <v>1</v>
      </c>
      <c r="H46" s="47">
        <v>0</v>
      </c>
      <c r="I46" s="47">
        <v>1</v>
      </c>
      <c r="J46" s="47">
        <v>0</v>
      </c>
      <c r="K46" s="47">
        <v>1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59">
        <f t="shared" si="2"/>
        <v>6</v>
      </c>
      <c r="R46" s="59">
        <f t="shared" si="5"/>
        <v>5</v>
      </c>
      <c r="S46" s="59">
        <f t="shared" si="5"/>
        <v>6</v>
      </c>
      <c r="T46" s="59">
        <f t="shared" si="4"/>
        <v>5</v>
      </c>
      <c r="U46" s="59">
        <f t="shared" si="4"/>
        <v>5</v>
      </c>
      <c r="V46" s="59">
        <f t="shared" si="4"/>
        <v>5</v>
      </c>
      <c r="W46" s="59">
        <f t="shared" si="4"/>
        <v>6</v>
      </c>
      <c r="X46" s="59">
        <f t="shared" si="4"/>
        <v>5</v>
      </c>
      <c r="Y46" s="59">
        <f t="shared" si="4"/>
        <v>6</v>
      </c>
      <c r="Z46" s="59">
        <f t="shared" si="4"/>
        <v>5</v>
      </c>
      <c r="AA46" s="59">
        <f t="shared" si="4"/>
        <v>6</v>
      </c>
      <c r="AB46" s="59">
        <f t="shared" si="4"/>
        <v>6</v>
      </c>
      <c r="AC46" s="59">
        <f t="shared" si="4"/>
        <v>6</v>
      </c>
      <c r="AD46" s="59">
        <f t="shared" si="4"/>
        <v>6</v>
      </c>
      <c r="AE46" s="59">
        <f t="shared" si="4"/>
        <v>6</v>
      </c>
      <c r="AG46" s="61"/>
    </row>
    <row r="47" spans="1:33" x14ac:dyDescent="0.2">
      <c r="A47" s="47">
        <v>46</v>
      </c>
      <c r="B47" s="47">
        <v>1.77</v>
      </c>
      <c r="C47" s="47">
        <v>1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1</v>
      </c>
      <c r="L47" s="47">
        <v>0</v>
      </c>
      <c r="M47" s="47">
        <v>0</v>
      </c>
      <c r="N47" s="47">
        <v>1</v>
      </c>
      <c r="O47" s="47">
        <v>0</v>
      </c>
      <c r="P47" s="47">
        <v>0</v>
      </c>
      <c r="Q47" s="59">
        <f t="shared" si="2"/>
        <v>3</v>
      </c>
      <c r="R47" s="59">
        <f t="shared" si="5"/>
        <v>2</v>
      </c>
      <c r="S47" s="59">
        <f t="shared" si="5"/>
        <v>3</v>
      </c>
      <c r="T47" s="59">
        <f t="shared" si="4"/>
        <v>3</v>
      </c>
      <c r="U47" s="59">
        <f t="shared" si="4"/>
        <v>3</v>
      </c>
      <c r="V47" s="59">
        <f t="shared" si="4"/>
        <v>3</v>
      </c>
      <c r="W47" s="59">
        <f t="shared" si="4"/>
        <v>3</v>
      </c>
      <c r="X47" s="59">
        <f t="shared" si="4"/>
        <v>3</v>
      </c>
      <c r="Y47" s="59">
        <f t="shared" si="4"/>
        <v>3</v>
      </c>
      <c r="Z47" s="59">
        <f t="shared" si="4"/>
        <v>2</v>
      </c>
      <c r="AA47" s="59">
        <f t="shared" si="4"/>
        <v>3</v>
      </c>
      <c r="AB47" s="59">
        <f t="shared" si="4"/>
        <v>3</v>
      </c>
      <c r="AC47" s="59">
        <f t="shared" si="4"/>
        <v>2</v>
      </c>
      <c r="AD47" s="59">
        <f t="shared" si="4"/>
        <v>3</v>
      </c>
      <c r="AE47" s="59">
        <f t="shared" si="4"/>
        <v>3</v>
      </c>
      <c r="AG47" s="61"/>
    </row>
    <row r="48" spans="1:33" x14ac:dyDescent="0.2">
      <c r="A48" s="47">
        <v>47</v>
      </c>
      <c r="B48" s="47">
        <v>1.69</v>
      </c>
      <c r="C48" s="47">
        <v>1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1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59">
        <f t="shared" si="2"/>
        <v>2</v>
      </c>
      <c r="R48" s="59">
        <f t="shared" si="5"/>
        <v>1</v>
      </c>
      <c r="S48" s="59">
        <f t="shared" si="5"/>
        <v>2</v>
      </c>
      <c r="T48" s="59">
        <f t="shared" si="4"/>
        <v>2</v>
      </c>
      <c r="U48" s="59">
        <f t="shared" si="4"/>
        <v>2</v>
      </c>
      <c r="V48" s="59">
        <f t="shared" si="4"/>
        <v>2</v>
      </c>
      <c r="W48" s="59">
        <f t="shared" si="4"/>
        <v>2</v>
      </c>
      <c r="X48" s="59">
        <f t="shared" si="4"/>
        <v>2</v>
      </c>
      <c r="Y48" s="59">
        <f t="shared" si="4"/>
        <v>2</v>
      </c>
      <c r="Z48" s="59">
        <f t="shared" si="4"/>
        <v>1</v>
      </c>
      <c r="AA48" s="59">
        <f t="shared" si="4"/>
        <v>2</v>
      </c>
      <c r="AB48" s="59">
        <f t="shared" si="4"/>
        <v>2</v>
      </c>
      <c r="AC48" s="59">
        <f t="shared" si="4"/>
        <v>2</v>
      </c>
      <c r="AD48" s="59">
        <f t="shared" si="4"/>
        <v>2</v>
      </c>
      <c r="AE48" s="59">
        <f t="shared" si="4"/>
        <v>2</v>
      </c>
      <c r="AG48" s="61"/>
    </row>
    <row r="49" spans="1:33" x14ac:dyDescent="0.2">
      <c r="A49" s="47">
        <v>48</v>
      </c>
      <c r="B49" s="47">
        <v>1.52</v>
      </c>
      <c r="C49" s="47">
        <v>1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1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59">
        <f t="shared" si="2"/>
        <v>2</v>
      </c>
      <c r="R49" s="59">
        <f t="shared" si="5"/>
        <v>1</v>
      </c>
      <c r="S49" s="59">
        <f t="shared" si="5"/>
        <v>2</v>
      </c>
      <c r="T49" s="59">
        <f t="shared" si="4"/>
        <v>2</v>
      </c>
      <c r="U49" s="59">
        <f t="shared" si="4"/>
        <v>2</v>
      </c>
      <c r="V49" s="59">
        <f t="shared" si="4"/>
        <v>2</v>
      </c>
      <c r="W49" s="59">
        <f t="shared" si="4"/>
        <v>2</v>
      </c>
      <c r="X49" s="59">
        <f t="shared" si="4"/>
        <v>2</v>
      </c>
      <c r="Y49" s="59">
        <f t="shared" si="4"/>
        <v>2</v>
      </c>
      <c r="Z49" s="59">
        <f t="shared" si="4"/>
        <v>1</v>
      </c>
      <c r="AA49" s="59">
        <f t="shared" si="4"/>
        <v>2</v>
      </c>
      <c r="AB49" s="59">
        <f t="shared" si="4"/>
        <v>2</v>
      </c>
      <c r="AC49" s="59">
        <f t="shared" si="4"/>
        <v>2</v>
      </c>
      <c r="AD49" s="59">
        <f t="shared" si="4"/>
        <v>2</v>
      </c>
      <c r="AE49" s="59">
        <f t="shared" si="4"/>
        <v>2</v>
      </c>
      <c r="AG49" s="61"/>
    </row>
    <row r="50" spans="1:33" x14ac:dyDescent="0.2">
      <c r="A50" s="47">
        <v>49</v>
      </c>
      <c r="B50" s="47">
        <v>1.7</v>
      </c>
      <c r="C50" s="47">
        <v>1</v>
      </c>
      <c r="D50" s="47">
        <v>0</v>
      </c>
      <c r="E50" s="47">
        <v>1</v>
      </c>
      <c r="F50" s="47">
        <v>0</v>
      </c>
      <c r="G50" s="47">
        <v>0</v>
      </c>
      <c r="H50" s="47">
        <v>0</v>
      </c>
      <c r="I50" s="47">
        <v>1</v>
      </c>
      <c r="J50" s="47">
        <v>0</v>
      </c>
      <c r="K50" s="47">
        <v>1</v>
      </c>
      <c r="L50" s="47">
        <v>1</v>
      </c>
      <c r="M50" s="47">
        <v>0</v>
      </c>
      <c r="N50" s="47">
        <v>0</v>
      </c>
      <c r="O50" s="47">
        <v>1</v>
      </c>
      <c r="P50" s="47">
        <v>1</v>
      </c>
      <c r="Q50" s="59">
        <f t="shared" si="2"/>
        <v>7</v>
      </c>
      <c r="R50" s="59">
        <f t="shared" si="5"/>
        <v>6</v>
      </c>
      <c r="S50" s="59">
        <f t="shared" si="5"/>
        <v>7</v>
      </c>
      <c r="T50" s="59">
        <f t="shared" si="4"/>
        <v>6</v>
      </c>
      <c r="U50" s="59">
        <f t="shared" si="4"/>
        <v>7</v>
      </c>
      <c r="V50" s="59">
        <f t="shared" si="4"/>
        <v>7</v>
      </c>
      <c r="W50" s="59">
        <f t="shared" si="4"/>
        <v>7</v>
      </c>
      <c r="X50" s="59">
        <f t="shared" si="4"/>
        <v>6</v>
      </c>
      <c r="Y50" s="59">
        <f t="shared" si="4"/>
        <v>7</v>
      </c>
      <c r="Z50" s="59">
        <f t="shared" si="4"/>
        <v>6</v>
      </c>
      <c r="AA50" s="59">
        <f t="shared" si="4"/>
        <v>6</v>
      </c>
      <c r="AB50" s="59">
        <f t="shared" si="4"/>
        <v>7</v>
      </c>
      <c r="AC50" s="59">
        <f t="shared" si="4"/>
        <v>7</v>
      </c>
      <c r="AD50" s="59">
        <f t="shared" si="4"/>
        <v>6</v>
      </c>
      <c r="AE50" s="59">
        <f t="shared" si="4"/>
        <v>6</v>
      </c>
      <c r="AG50" s="61"/>
    </row>
    <row r="51" spans="1:33" x14ac:dyDescent="0.2">
      <c r="A51" s="47">
        <v>50</v>
      </c>
      <c r="B51" s="47">
        <v>1.8</v>
      </c>
      <c r="C51" s="47">
        <v>0</v>
      </c>
      <c r="D51" s="47">
        <v>1</v>
      </c>
      <c r="E51" s="47">
        <v>1</v>
      </c>
      <c r="F51" s="47">
        <v>0</v>
      </c>
      <c r="G51" s="47">
        <v>1</v>
      </c>
      <c r="H51" s="47">
        <v>0</v>
      </c>
      <c r="I51" s="47">
        <v>1</v>
      </c>
      <c r="J51" s="47">
        <v>0</v>
      </c>
      <c r="K51" s="47">
        <v>1</v>
      </c>
      <c r="L51" s="47">
        <v>1</v>
      </c>
      <c r="M51" s="47">
        <v>0</v>
      </c>
      <c r="N51" s="47">
        <v>1</v>
      </c>
      <c r="O51" s="47">
        <v>1</v>
      </c>
      <c r="P51" s="47">
        <v>0</v>
      </c>
      <c r="Q51" s="59">
        <f t="shared" si="2"/>
        <v>8</v>
      </c>
      <c r="R51" s="59">
        <f t="shared" si="5"/>
        <v>8</v>
      </c>
      <c r="S51" s="59">
        <f t="shared" si="5"/>
        <v>7</v>
      </c>
      <c r="T51" s="59">
        <f t="shared" si="4"/>
        <v>7</v>
      </c>
      <c r="U51" s="59">
        <f t="shared" si="4"/>
        <v>8</v>
      </c>
      <c r="V51" s="59">
        <f t="shared" si="4"/>
        <v>7</v>
      </c>
      <c r="W51" s="59">
        <f t="shared" si="4"/>
        <v>8</v>
      </c>
      <c r="X51" s="59">
        <f t="shared" si="4"/>
        <v>7</v>
      </c>
      <c r="Y51" s="59">
        <f t="shared" si="4"/>
        <v>8</v>
      </c>
      <c r="Z51" s="59">
        <f t="shared" si="4"/>
        <v>7</v>
      </c>
      <c r="AA51" s="59">
        <f t="shared" si="4"/>
        <v>7</v>
      </c>
      <c r="AB51" s="59">
        <f t="shared" si="4"/>
        <v>8</v>
      </c>
      <c r="AC51" s="59">
        <f t="shared" si="4"/>
        <v>7</v>
      </c>
      <c r="AD51" s="59">
        <f t="shared" si="4"/>
        <v>7</v>
      </c>
      <c r="AE51" s="59">
        <f t="shared" si="4"/>
        <v>8</v>
      </c>
      <c r="AG51" s="61"/>
    </row>
    <row r="52" spans="1:33" x14ac:dyDescent="0.2">
      <c r="A52" s="47">
        <v>51</v>
      </c>
      <c r="B52" s="47">
        <v>1.71</v>
      </c>
      <c r="C52" s="47">
        <v>0</v>
      </c>
      <c r="D52" s="47">
        <v>0</v>
      </c>
      <c r="E52" s="47">
        <v>0</v>
      </c>
      <c r="F52" s="47">
        <v>1</v>
      </c>
      <c r="G52" s="47">
        <v>0</v>
      </c>
      <c r="H52" s="47">
        <v>0</v>
      </c>
      <c r="I52" s="47">
        <v>0</v>
      </c>
      <c r="J52" s="47">
        <v>0</v>
      </c>
      <c r="K52" s="47">
        <v>1</v>
      </c>
      <c r="L52" s="47">
        <v>0</v>
      </c>
      <c r="M52" s="47">
        <v>1</v>
      </c>
      <c r="N52" s="47">
        <v>0</v>
      </c>
      <c r="O52" s="47">
        <v>0</v>
      </c>
      <c r="P52" s="47">
        <v>0</v>
      </c>
      <c r="Q52" s="59">
        <f t="shared" si="2"/>
        <v>3</v>
      </c>
      <c r="R52" s="59">
        <f t="shared" si="5"/>
        <v>3</v>
      </c>
      <c r="S52" s="59">
        <f t="shared" si="5"/>
        <v>3</v>
      </c>
      <c r="T52" s="59">
        <f t="shared" si="4"/>
        <v>3</v>
      </c>
      <c r="U52" s="59">
        <f t="shared" si="4"/>
        <v>2</v>
      </c>
      <c r="V52" s="59">
        <f t="shared" si="4"/>
        <v>3</v>
      </c>
      <c r="W52" s="59">
        <f t="shared" si="4"/>
        <v>3</v>
      </c>
      <c r="X52" s="59">
        <f t="shared" si="4"/>
        <v>3</v>
      </c>
      <c r="Y52" s="59">
        <f t="shared" si="4"/>
        <v>3</v>
      </c>
      <c r="Z52" s="59">
        <f t="shared" si="4"/>
        <v>2</v>
      </c>
      <c r="AA52" s="59">
        <f t="shared" si="4"/>
        <v>3</v>
      </c>
      <c r="AB52" s="59">
        <f t="shared" si="4"/>
        <v>2</v>
      </c>
      <c r="AC52" s="59">
        <f t="shared" si="4"/>
        <v>3</v>
      </c>
      <c r="AD52" s="59">
        <f t="shared" si="4"/>
        <v>3</v>
      </c>
      <c r="AE52" s="59">
        <f t="shared" si="4"/>
        <v>3</v>
      </c>
      <c r="AG52" s="61"/>
    </row>
    <row r="53" spans="1:33" x14ac:dyDescent="0.2">
      <c r="A53" s="47">
        <v>52</v>
      </c>
      <c r="B53" s="47">
        <v>1.8</v>
      </c>
      <c r="C53" s="47">
        <v>0</v>
      </c>
      <c r="D53" s="47">
        <v>1</v>
      </c>
      <c r="E53" s="47">
        <v>0</v>
      </c>
      <c r="F53" s="47">
        <v>1</v>
      </c>
      <c r="G53" s="47">
        <v>0</v>
      </c>
      <c r="H53" s="47">
        <v>0</v>
      </c>
      <c r="I53" s="47">
        <v>1</v>
      </c>
      <c r="J53" s="47">
        <v>0</v>
      </c>
      <c r="K53" s="47">
        <v>1</v>
      </c>
      <c r="L53" s="47">
        <v>1</v>
      </c>
      <c r="M53" s="47">
        <v>0</v>
      </c>
      <c r="N53" s="47">
        <v>1</v>
      </c>
      <c r="O53" s="47">
        <v>1</v>
      </c>
      <c r="P53" s="47">
        <v>1</v>
      </c>
      <c r="Q53" s="59">
        <f t="shared" si="2"/>
        <v>8</v>
      </c>
      <c r="R53" s="59">
        <f t="shared" si="5"/>
        <v>8</v>
      </c>
      <c r="S53" s="59">
        <f t="shared" si="5"/>
        <v>7</v>
      </c>
      <c r="T53" s="59">
        <f t="shared" si="4"/>
        <v>8</v>
      </c>
      <c r="U53" s="59">
        <f t="shared" si="4"/>
        <v>7</v>
      </c>
      <c r="V53" s="59">
        <f t="shared" si="4"/>
        <v>8</v>
      </c>
      <c r="W53" s="59">
        <f t="shared" si="4"/>
        <v>8</v>
      </c>
      <c r="X53" s="59">
        <f t="shared" si="4"/>
        <v>7</v>
      </c>
      <c r="Y53" s="59">
        <f t="shared" si="4"/>
        <v>8</v>
      </c>
      <c r="Z53" s="59">
        <f t="shared" si="4"/>
        <v>7</v>
      </c>
      <c r="AA53" s="59">
        <f t="shared" si="4"/>
        <v>7</v>
      </c>
      <c r="AB53" s="59">
        <f t="shared" si="4"/>
        <v>8</v>
      </c>
      <c r="AC53" s="59">
        <f t="shared" si="4"/>
        <v>7</v>
      </c>
      <c r="AD53" s="59">
        <f t="shared" si="4"/>
        <v>7</v>
      </c>
      <c r="AE53" s="59">
        <f t="shared" si="4"/>
        <v>7</v>
      </c>
      <c r="AG53" s="61"/>
    </row>
    <row r="54" spans="1:33" x14ac:dyDescent="0.2">
      <c r="A54" s="47">
        <v>53</v>
      </c>
      <c r="B54" s="47">
        <v>1.68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1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59">
        <f t="shared" si="2"/>
        <v>1</v>
      </c>
      <c r="R54" s="59">
        <f t="shared" si="5"/>
        <v>1</v>
      </c>
      <c r="S54" s="59">
        <f t="shared" si="5"/>
        <v>1</v>
      </c>
      <c r="T54" s="59">
        <f t="shared" si="4"/>
        <v>1</v>
      </c>
      <c r="U54" s="59">
        <f t="shared" si="4"/>
        <v>1</v>
      </c>
      <c r="V54" s="59">
        <f t="shared" si="4"/>
        <v>1</v>
      </c>
      <c r="W54" s="59">
        <f t="shared" si="4"/>
        <v>1</v>
      </c>
      <c r="X54" s="59">
        <f t="shared" si="4"/>
        <v>1</v>
      </c>
      <c r="Y54" s="59">
        <f t="shared" si="4"/>
        <v>0</v>
      </c>
      <c r="Z54" s="59">
        <f t="shared" si="4"/>
        <v>1</v>
      </c>
      <c r="AA54" s="59">
        <f t="shared" si="4"/>
        <v>1</v>
      </c>
      <c r="AB54" s="59">
        <f t="shared" si="4"/>
        <v>1</v>
      </c>
      <c r="AC54" s="59">
        <f t="shared" si="4"/>
        <v>1</v>
      </c>
      <c r="AD54" s="59">
        <f t="shared" si="4"/>
        <v>1</v>
      </c>
      <c r="AE54" s="59">
        <f t="shared" si="4"/>
        <v>1</v>
      </c>
      <c r="AG54" s="61"/>
    </row>
    <row r="55" spans="1:33" x14ac:dyDescent="0.2">
      <c r="A55" s="47">
        <v>54</v>
      </c>
      <c r="B55" s="47">
        <v>1.86</v>
      </c>
      <c r="C55" s="47">
        <v>1</v>
      </c>
      <c r="D55" s="47">
        <v>1</v>
      </c>
      <c r="E55" s="47">
        <v>1</v>
      </c>
      <c r="F55" s="47">
        <v>0</v>
      </c>
      <c r="G55" s="47">
        <v>1</v>
      </c>
      <c r="H55" s="47">
        <v>1</v>
      </c>
      <c r="I55" s="47">
        <v>1</v>
      </c>
      <c r="J55" s="47">
        <v>0</v>
      </c>
      <c r="K55" s="47">
        <v>1</v>
      </c>
      <c r="L55" s="47">
        <v>1</v>
      </c>
      <c r="M55" s="47">
        <v>0</v>
      </c>
      <c r="N55" s="47">
        <v>1</v>
      </c>
      <c r="O55" s="47">
        <v>1</v>
      </c>
      <c r="P55" s="47">
        <v>1</v>
      </c>
      <c r="Q55" s="59">
        <f t="shared" si="2"/>
        <v>11</v>
      </c>
      <c r="R55" s="59">
        <f t="shared" si="5"/>
        <v>10</v>
      </c>
      <c r="S55" s="59">
        <f t="shared" si="5"/>
        <v>10</v>
      </c>
      <c r="T55" s="59">
        <f t="shared" si="4"/>
        <v>10</v>
      </c>
      <c r="U55" s="59">
        <f t="shared" si="4"/>
        <v>11</v>
      </c>
      <c r="V55" s="59">
        <f t="shared" si="4"/>
        <v>10</v>
      </c>
      <c r="W55" s="59">
        <f t="shared" si="4"/>
        <v>10</v>
      </c>
      <c r="X55" s="59">
        <f t="shared" si="4"/>
        <v>10</v>
      </c>
      <c r="Y55" s="59">
        <f t="shared" si="4"/>
        <v>11</v>
      </c>
      <c r="Z55" s="59">
        <f t="shared" si="4"/>
        <v>10</v>
      </c>
      <c r="AA55" s="59">
        <f t="shared" si="4"/>
        <v>10</v>
      </c>
      <c r="AB55" s="59">
        <f t="shared" si="4"/>
        <v>11</v>
      </c>
      <c r="AC55" s="59">
        <f t="shared" si="4"/>
        <v>10</v>
      </c>
      <c r="AD55" s="59">
        <f t="shared" si="4"/>
        <v>10</v>
      </c>
      <c r="AE55" s="59">
        <f t="shared" si="4"/>
        <v>10</v>
      </c>
      <c r="AG55" s="61"/>
    </row>
    <row r="56" spans="1:33" x14ac:dyDescent="0.2">
      <c r="A56" s="47">
        <v>55</v>
      </c>
      <c r="B56" s="47">
        <v>1.88</v>
      </c>
      <c r="C56" s="47">
        <v>0</v>
      </c>
      <c r="D56" s="47">
        <v>1</v>
      </c>
      <c r="E56" s="47">
        <v>1</v>
      </c>
      <c r="F56" s="47">
        <v>1</v>
      </c>
      <c r="G56" s="47">
        <v>0</v>
      </c>
      <c r="H56" s="47">
        <v>1</v>
      </c>
      <c r="I56" s="47">
        <v>1</v>
      </c>
      <c r="J56" s="47">
        <v>0</v>
      </c>
      <c r="K56" s="47">
        <v>1</v>
      </c>
      <c r="L56" s="47">
        <v>1</v>
      </c>
      <c r="M56" s="47">
        <v>1</v>
      </c>
      <c r="N56" s="47">
        <v>1</v>
      </c>
      <c r="O56" s="47">
        <v>1</v>
      </c>
      <c r="P56" s="47">
        <v>1</v>
      </c>
      <c r="Q56" s="59">
        <f t="shared" si="2"/>
        <v>11</v>
      </c>
      <c r="R56" s="59">
        <f t="shared" si="5"/>
        <v>11</v>
      </c>
      <c r="S56" s="59">
        <f t="shared" si="5"/>
        <v>10</v>
      </c>
      <c r="T56" s="59">
        <f t="shared" si="4"/>
        <v>10</v>
      </c>
      <c r="U56" s="59">
        <f t="shared" si="4"/>
        <v>10</v>
      </c>
      <c r="V56" s="59">
        <f t="shared" si="4"/>
        <v>11</v>
      </c>
      <c r="W56" s="59">
        <f t="shared" ref="W56:AE84" si="6">$Q56-H56</f>
        <v>10</v>
      </c>
      <c r="X56" s="59">
        <f t="shared" si="6"/>
        <v>10</v>
      </c>
      <c r="Y56" s="59">
        <f t="shared" si="6"/>
        <v>11</v>
      </c>
      <c r="Z56" s="59">
        <f t="shared" si="6"/>
        <v>10</v>
      </c>
      <c r="AA56" s="59">
        <f t="shared" si="6"/>
        <v>10</v>
      </c>
      <c r="AB56" s="59">
        <f t="shared" si="6"/>
        <v>10</v>
      </c>
      <c r="AC56" s="59">
        <f t="shared" si="6"/>
        <v>10</v>
      </c>
      <c r="AD56" s="59">
        <f t="shared" si="6"/>
        <v>10</v>
      </c>
      <c r="AE56" s="59">
        <f t="shared" si="6"/>
        <v>10</v>
      </c>
      <c r="AG56" s="61"/>
    </row>
    <row r="57" spans="1:33" x14ac:dyDescent="0.2">
      <c r="A57" s="47">
        <v>56</v>
      </c>
      <c r="B57" s="47">
        <v>1.8</v>
      </c>
      <c r="C57" s="47">
        <v>0</v>
      </c>
      <c r="D57" s="47">
        <v>1</v>
      </c>
      <c r="E57" s="47">
        <v>0</v>
      </c>
      <c r="F57" s="47">
        <v>0</v>
      </c>
      <c r="G57" s="47">
        <v>0</v>
      </c>
      <c r="H57" s="47">
        <v>1</v>
      </c>
      <c r="I57" s="47">
        <v>1</v>
      </c>
      <c r="J57" s="47">
        <v>0</v>
      </c>
      <c r="K57" s="47">
        <v>1</v>
      </c>
      <c r="L57" s="47">
        <v>1</v>
      </c>
      <c r="M57" s="47">
        <v>0</v>
      </c>
      <c r="N57" s="47">
        <v>1</v>
      </c>
      <c r="O57" s="47">
        <v>0</v>
      </c>
      <c r="P57" s="47">
        <v>1</v>
      </c>
      <c r="Q57" s="59">
        <f t="shared" si="2"/>
        <v>7</v>
      </c>
      <c r="R57" s="59">
        <f t="shared" si="5"/>
        <v>7</v>
      </c>
      <c r="S57" s="59">
        <f t="shared" si="5"/>
        <v>6</v>
      </c>
      <c r="T57" s="59">
        <f t="shared" si="5"/>
        <v>7</v>
      </c>
      <c r="U57" s="59">
        <f t="shared" si="5"/>
        <v>7</v>
      </c>
      <c r="V57" s="59">
        <f t="shared" si="5"/>
        <v>7</v>
      </c>
      <c r="W57" s="59">
        <f t="shared" si="6"/>
        <v>6</v>
      </c>
      <c r="X57" s="59">
        <f t="shared" si="6"/>
        <v>6</v>
      </c>
      <c r="Y57" s="59">
        <f t="shared" si="6"/>
        <v>7</v>
      </c>
      <c r="Z57" s="59">
        <f t="shared" si="6"/>
        <v>6</v>
      </c>
      <c r="AA57" s="59">
        <f t="shared" si="6"/>
        <v>6</v>
      </c>
      <c r="AB57" s="59">
        <f t="shared" si="6"/>
        <v>7</v>
      </c>
      <c r="AC57" s="59">
        <f t="shared" si="6"/>
        <v>6</v>
      </c>
      <c r="AD57" s="59">
        <f t="shared" si="6"/>
        <v>7</v>
      </c>
      <c r="AE57" s="59">
        <f t="shared" si="6"/>
        <v>6</v>
      </c>
      <c r="AG57" s="61"/>
    </row>
    <row r="58" spans="1:33" x14ac:dyDescent="0.2">
      <c r="A58" s="47">
        <v>57</v>
      </c>
      <c r="B58" s="47">
        <v>1.64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</v>
      </c>
      <c r="J58" s="47">
        <v>0</v>
      </c>
      <c r="K58" s="47">
        <v>1</v>
      </c>
      <c r="L58" s="47">
        <v>0</v>
      </c>
      <c r="M58" s="47">
        <v>1</v>
      </c>
      <c r="N58" s="47">
        <v>0</v>
      </c>
      <c r="O58" s="47">
        <v>0</v>
      </c>
      <c r="P58" s="47">
        <v>0</v>
      </c>
      <c r="Q58" s="59">
        <f t="shared" si="2"/>
        <v>3</v>
      </c>
      <c r="R58" s="59">
        <f t="shared" si="5"/>
        <v>3</v>
      </c>
      <c r="S58" s="59">
        <f t="shared" si="5"/>
        <v>3</v>
      </c>
      <c r="T58" s="59">
        <f t="shared" si="5"/>
        <v>3</v>
      </c>
      <c r="U58" s="59">
        <f t="shared" si="5"/>
        <v>3</v>
      </c>
      <c r="V58" s="59">
        <f t="shared" si="5"/>
        <v>3</v>
      </c>
      <c r="W58" s="59">
        <f t="shared" si="6"/>
        <v>3</v>
      </c>
      <c r="X58" s="59">
        <f t="shared" si="6"/>
        <v>2</v>
      </c>
      <c r="Y58" s="59">
        <f t="shared" si="6"/>
        <v>3</v>
      </c>
      <c r="Z58" s="59">
        <f t="shared" si="6"/>
        <v>2</v>
      </c>
      <c r="AA58" s="59">
        <f t="shared" si="6"/>
        <v>3</v>
      </c>
      <c r="AB58" s="59">
        <f t="shared" si="6"/>
        <v>2</v>
      </c>
      <c r="AC58" s="59">
        <f t="shared" si="6"/>
        <v>3</v>
      </c>
      <c r="AD58" s="59">
        <f t="shared" si="6"/>
        <v>3</v>
      </c>
      <c r="AE58" s="59">
        <f t="shared" si="6"/>
        <v>3</v>
      </c>
      <c r="AG58" s="61"/>
    </row>
    <row r="59" spans="1:33" x14ac:dyDescent="0.2">
      <c r="A59" s="47">
        <v>58</v>
      </c>
      <c r="B59" s="47">
        <v>1.76</v>
      </c>
      <c r="C59" s="47">
        <v>0</v>
      </c>
      <c r="D59" s="47">
        <v>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1</v>
      </c>
      <c r="O59" s="47">
        <v>0</v>
      </c>
      <c r="P59" s="47">
        <v>0</v>
      </c>
      <c r="Q59" s="59">
        <f t="shared" si="2"/>
        <v>2</v>
      </c>
      <c r="R59" s="59">
        <f t="shared" si="5"/>
        <v>2</v>
      </c>
      <c r="S59" s="59">
        <f t="shared" si="5"/>
        <v>1</v>
      </c>
      <c r="T59" s="59">
        <f t="shared" si="5"/>
        <v>2</v>
      </c>
      <c r="U59" s="59">
        <f t="shared" si="5"/>
        <v>2</v>
      </c>
      <c r="V59" s="59">
        <f t="shared" si="5"/>
        <v>2</v>
      </c>
      <c r="W59" s="59">
        <f t="shared" si="6"/>
        <v>2</v>
      </c>
      <c r="X59" s="59">
        <f t="shared" si="6"/>
        <v>2</v>
      </c>
      <c r="Y59" s="59">
        <f t="shared" si="6"/>
        <v>2</v>
      </c>
      <c r="Z59" s="59">
        <f t="shared" si="6"/>
        <v>2</v>
      </c>
      <c r="AA59" s="59">
        <f t="shared" si="6"/>
        <v>2</v>
      </c>
      <c r="AB59" s="59">
        <f t="shared" si="6"/>
        <v>2</v>
      </c>
      <c r="AC59" s="59">
        <f t="shared" si="6"/>
        <v>1</v>
      </c>
      <c r="AD59" s="59">
        <f t="shared" si="6"/>
        <v>2</v>
      </c>
      <c r="AE59" s="59">
        <f t="shared" si="6"/>
        <v>2</v>
      </c>
      <c r="AG59" s="61"/>
    </row>
    <row r="60" spans="1:33" x14ac:dyDescent="0.2">
      <c r="A60" s="47">
        <v>59</v>
      </c>
      <c r="B60" s="47">
        <v>1.86</v>
      </c>
      <c r="C60" s="47">
        <v>0</v>
      </c>
      <c r="D60" s="47">
        <v>0</v>
      </c>
      <c r="E60" s="47">
        <v>0</v>
      </c>
      <c r="F60" s="47">
        <v>1</v>
      </c>
      <c r="G60" s="47">
        <v>0</v>
      </c>
      <c r="H60" s="47">
        <v>1</v>
      </c>
      <c r="I60" s="47">
        <v>1</v>
      </c>
      <c r="J60" s="47">
        <v>0</v>
      </c>
      <c r="K60" s="47">
        <v>1</v>
      </c>
      <c r="L60" s="47">
        <v>1</v>
      </c>
      <c r="M60" s="47">
        <v>1</v>
      </c>
      <c r="N60" s="47">
        <v>1</v>
      </c>
      <c r="O60" s="47">
        <v>1</v>
      </c>
      <c r="P60" s="47">
        <v>1</v>
      </c>
      <c r="Q60" s="59">
        <f t="shared" si="2"/>
        <v>9</v>
      </c>
      <c r="R60" s="59">
        <f t="shared" si="5"/>
        <v>9</v>
      </c>
      <c r="S60" s="59">
        <f t="shared" si="5"/>
        <v>9</v>
      </c>
      <c r="T60" s="59">
        <f t="shared" si="5"/>
        <v>9</v>
      </c>
      <c r="U60" s="59">
        <f t="shared" si="5"/>
        <v>8</v>
      </c>
      <c r="V60" s="59">
        <f t="shared" si="5"/>
        <v>9</v>
      </c>
      <c r="W60" s="59">
        <f t="shared" si="6"/>
        <v>8</v>
      </c>
      <c r="X60" s="59">
        <f t="shared" si="6"/>
        <v>8</v>
      </c>
      <c r="Y60" s="59">
        <f t="shared" si="6"/>
        <v>9</v>
      </c>
      <c r="Z60" s="59">
        <f t="shared" si="6"/>
        <v>8</v>
      </c>
      <c r="AA60" s="59">
        <f t="shared" si="6"/>
        <v>8</v>
      </c>
      <c r="AB60" s="59">
        <f t="shared" si="6"/>
        <v>8</v>
      </c>
      <c r="AC60" s="59">
        <f t="shared" si="6"/>
        <v>8</v>
      </c>
      <c r="AD60" s="59">
        <f t="shared" si="6"/>
        <v>8</v>
      </c>
      <c r="AE60" s="59">
        <f t="shared" si="6"/>
        <v>8</v>
      </c>
      <c r="AG60" s="61"/>
    </row>
    <row r="61" spans="1:33" x14ac:dyDescent="0.2">
      <c r="A61" s="47">
        <v>60</v>
      </c>
      <c r="B61" s="47">
        <v>1.61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1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59">
        <f t="shared" si="2"/>
        <v>1</v>
      </c>
      <c r="R61" s="59">
        <f t="shared" si="5"/>
        <v>1</v>
      </c>
      <c r="S61" s="59">
        <f t="shared" si="5"/>
        <v>1</v>
      </c>
      <c r="T61" s="59">
        <f t="shared" si="5"/>
        <v>1</v>
      </c>
      <c r="U61" s="59">
        <f t="shared" si="5"/>
        <v>1</v>
      </c>
      <c r="V61" s="59">
        <f t="shared" si="5"/>
        <v>1</v>
      </c>
      <c r="W61" s="59">
        <f t="shared" si="6"/>
        <v>1</v>
      </c>
      <c r="X61" s="59">
        <f t="shared" si="6"/>
        <v>1</v>
      </c>
      <c r="Y61" s="59">
        <f t="shared" si="6"/>
        <v>1</v>
      </c>
      <c r="Z61" s="59">
        <f t="shared" si="6"/>
        <v>0</v>
      </c>
      <c r="AA61" s="59">
        <f t="shared" si="6"/>
        <v>1</v>
      </c>
      <c r="AB61" s="59">
        <f t="shared" si="6"/>
        <v>1</v>
      </c>
      <c r="AC61" s="59">
        <f t="shared" si="6"/>
        <v>1</v>
      </c>
      <c r="AD61" s="59">
        <f t="shared" si="6"/>
        <v>1</v>
      </c>
      <c r="AE61" s="59">
        <f t="shared" si="6"/>
        <v>1</v>
      </c>
      <c r="AG61" s="61"/>
    </row>
    <row r="62" spans="1:33" x14ac:dyDescent="0.2">
      <c r="A62" s="47">
        <v>61</v>
      </c>
      <c r="B62" s="47">
        <v>1.82</v>
      </c>
      <c r="C62" s="47">
        <v>0</v>
      </c>
      <c r="D62" s="47">
        <v>1</v>
      </c>
      <c r="E62" s="47">
        <v>0</v>
      </c>
      <c r="F62" s="47">
        <v>0</v>
      </c>
      <c r="G62" s="47">
        <v>0</v>
      </c>
      <c r="H62" s="47">
        <v>0</v>
      </c>
      <c r="I62" s="47">
        <v>1</v>
      </c>
      <c r="J62" s="47">
        <v>0</v>
      </c>
      <c r="K62" s="47">
        <v>1</v>
      </c>
      <c r="L62" s="47">
        <v>1</v>
      </c>
      <c r="M62" s="47">
        <v>1</v>
      </c>
      <c r="N62" s="47">
        <v>1</v>
      </c>
      <c r="O62" s="47">
        <v>0</v>
      </c>
      <c r="P62" s="47">
        <v>1</v>
      </c>
      <c r="Q62" s="59">
        <f t="shared" si="2"/>
        <v>7</v>
      </c>
      <c r="R62" s="59">
        <f t="shared" si="5"/>
        <v>7</v>
      </c>
      <c r="S62" s="59">
        <f t="shared" si="5"/>
        <v>6</v>
      </c>
      <c r="T62" s="59">
        <f t="shared" si="5"/>
        <v>7</v>
      </c>
      <c r="U62" s="59">
        <f t="shared" si="5"/>
        <v>7</v>
      </c>
      <c r="V62" s="59">
        <f t="shared" si="5"/>
        <v>7</v>
      </c>
      <c r="W62" s="59">
        <f t="shared" si="6"/>
        <v>7</v>
      </c>
      <c r="X62" s="59">
        <f t="shared" si="6"/>
        <v>6</v>
      </c>
      <c r="Y62" s="59">
        <f t="shared" si="6"/>
        <v>7</v>
      </c>
      <c r="Z62" s="59">
        <f t="shared" si="6"/>
        <v>6</v>
      </c>
      <c r="AA62" s="59">
        <f t="shared" si="6"/>
        <v>6</v>
      </c>
      <c r="AB62" s="59">
        <f t="shared" si="6"/>
        <v>6</v>
      </c>
      <c r="AC62" s="59">
        <f t="shared" si="6"/>
        <v>6</v>
      </c>
      <c r="AD62" s="59">
        <f t="shared" si="6"/>
        <v>7</v>
      </c>
      <c r="AE62" s="59">
        <f t="shared" si="6"/>
        <v>6</v>
      </c>
      <c r="AG62" s="61"/>
    </row>
    <row r="63" spans="1:33" x14ac:dyDescent="0.2">
      <c r="A63" s="47">
        <v>62</v>
      </c>
      <c r="B63" s="47">
        <v>1.67</v>
      </c>
      <c r="C63" s="47">
        <v>0</v>
      </c>
      <c r="D63" s="47">
        <v>0</v>
      </c>
      <c r="E63" s="47">
        <v>0</v>
      </c>
      <c r="F63" s="47">
        <v>1</v>
      </c>
      <c r="G63" s="47">
        <v>0</v>
      </c>
      <c r="H63" s="47">
        <v>1</v>
      </c>
      <c r="I63" s="47">
        <v>0</v>
      </c>
      <c r="J63" s="47">
        <v>1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59">
        <f t="shared" si="2"/>
        <v>3</v>
      </c>
      <c r="R63" s="59">
        <f t="shared" si="5"/>
        <v>3</v>
      </c>
      <c r="S63" s="59">
        <f t="shared" si="5"/>
        <v>3</v>
      </c>
      <c r="T63" s="59">
        <f t="shared" si="5"/>
        <v>3</v>
      </c>
      <c r="U63" s="59">
        <f t="shared" si="5"/>
        <v>2</v>
      </c>
      <c r="V63" s="59">
        <f t="shared" si="5"/>
        <v>3</v>
      </c>
      <c r="W63" s="59">
        <f t="shared" si="6"/>
        <v>2</v>
      </c>
      <c r="X63" s="59">
        <f t="shared" si="6"/>
        <v>3</v>
      </c>
      <c r="Y63" s="59">
        <f t="shared" si="6"/>
        <v>2</v>
      </c>
      <c r="Z63" s="59">
        <f t="shared" si="6"/>
        <v>3</v>
      </c>
      <c r="AA63" s="59">
        <f t="shared" si="6"/>
        <v>3</v>
      </c>
      <c r="AB63" s="59">
        <f t="shared" si="6"/>
        <v>3</v>
      </c>
      <c r="AC63" s="59">
        <f t="shared" si="6"/>
        <v>3</v>
      </c>
      <c r="AD63" s="59">
        <f t="shared" si="6"/>
        <v>3</v>
      </c>
      <c r="AE63" s="59">
        <f t="shared" si="6"/>
        <v>3</v>
      </c>
      <c r="AG63" s="61"/>
    </row>
    <row r="64" spans="1:33" x14ac:dyDescent="0.2">
      <c r="A64" s="47">
        <v>63</v>
      </c>
      <c r="B64" s="47">
        <v>1.85</v>
      </c>
      <c r="C64" s="47">
        <v>0</v>
      </c>
      <c r="D64" s="47">
        <v>1</v>
      </c>
      <c r="E64" s="47">
        <v>0</v>
      </c>
      <c r="F64" s="47">
        <v>1</v>
      </c>
      <c r="G64" s="47">
        <v>1</v>
      </c>
      <c r="H64" s="47">
        <v>0</v>
      </c>
      <c r="I64" s="47">
        <v>1</v>
      </c>
      <c r="J64" s="47">
        <v>0</v>
      </c>
      <c r="K64" s="47">
        <v>1</v>
      </c>
      <c r="L64" s="47">
        <v>1</v>
      </c>
      <c r="M64" s="47">
        <v>1</v>
      </c>
      <c r="N64" s="47">
        <v>1</v>
      </c>
      <c r="O64" s="47">
        <v>1</v>
      </c>
      <c r="P64" s="47">
        <v>1</v>
      </c>
      <c r="Q64" s="59">
        <f t="shared" si="2"/>
        <v>10</v>
      </c>
      <c r="R64" s="59">
        <f t="shared" si="5"/>
        <v>10</v>
      </c>
      <c r="S64" s="59">
        <f t="shared" si="5"/>
        <v>9</v>
      </c>
      <c r="T64" s="59">
        <f t="shared" si="5"/>
        <v>10</v>
      </c>
      <c r="U64" s="59">
        <f t="shared" si="5"/>
        <v>9</v>
      </c>
      <c r="V64" s="59">
        <f t="shared" si="5"/>
        <v>9</v>
      </c>
      <c r="W64" s="59">
        <f t="shared" si="6"/>
        <v>10</v>
      </c>
      <c r="X64" s="59">
        <f t="shared" si="6"/>
        <v>9</v>
      </c>
      <c r="Y64" s="59">
        <f t="shared" si="6"/>
        <v>10</v>
      </c>
      <c r="Z64" s="59">
        <f t="shared" si="6"/>
        <v>9</v>
      </c>
      <c r="AA64" s="59">
        <f t="shared" si="6"/>
        <v>9</v>
      </c>
      <c r="AB64" s="59">
        <f t="shared" si="6"/>
        <v>9</v>
      </c>
      <c r="AC64" s="59">
        <f t="shared" si="6"/>
        <v>9</v>
      </c>
      <c r="AD64" s="59">
        <f t="shared" si="6"/>
        <v>9</v>
      </c>
      <c r="AE64" s="59">
        <f t="shared" si="6"/>
        <v>9</v>
      </c>
      <c r="AG64" s="61"/>
    </row>
    <row r="65" spans="1:33" x14ac:dyDescent="0.2">
      <c r="A65" s="47">
        <v>64</v>
      </c>
      <c r="B65" s="47">
        <v>1.58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59">
        <f t="shared" si="2"/>
        <v>0</v>
      </c>
      <c r="R65" s="59">
        <f t="shared" si="5"/>
        <v>0</v>
      </c>
      <c r="S65" s="59">
        <f t="shared" si="5"/>
        <v>0</v>
      </c>
      <c r="T65" s="59">
        <f t="shared" si="5"/>
        <v>0</v>
      </c>
      <c r="U65" s="59">
        <f t="shared" si="5"/>
        <v>0</v>
      </c>
      <c r="V65" s="59">
        <f t="shared" si="5"/>
        <v>0</v>
      </c>
      <c r="W65" s="59">
        <f t="shared" si="6"/>
        <v>0</v>
      </c>
      <c r="X65" s="59">
        <f t="shared" si="6"/>
        <v>0</v>
      </c>
      <c r="Y65" s="59">
        <f t="shared" si="6"/>
        <v>0</v>
      </c>
      <c r="Z65" s="59">
        <f t="shared" si="6"/>
        <v>0</v>
      </c>
      <c r="AA65" s="59">
        <f t="shared" si="6"/>
        <v>0</v>
      </c>
      <c r="AB65" s="59">
        <f t="shared" si="6"/>
        <v>0</v>
      </c>
      <c r="AC65" s="59">
        <f t="shared" si="6"/>
        <v>0</v>
      </c>
      <c r="AD65" s="59">
        <f t="shared" si="6"/>
        <v>0</v>
      </c>
      <c r="AE65" s="59">
        <f t="shared" si="6"/>
        <v>0</v>
      </c>
      <c r="AG65" s="61"/>
    </row>
    <row r="66" spans="1:33" x14ac:dyDescent="0.2">
      <c r="A66" s="47">
        <v>65</v>
      </c>
      <c r="B66" s="47">
        <v>1.7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</v>
      </c>
      <c r="J66" s="47">
        <v>0</v>
      </c>
      <c r="K66" s="47">
        <v>1</v>
      </c>
      <c r="L66" s="47">
        <v>1</v>
      </c>
      <c r="M66" s="47">
        <v>0</v>
      </c>
      <c r="N66" s="47">
        <v>1</v>
      </c>
      <c r="O66" s="47">
        <v>0</v>
      </c>
      <c r="P66" s="47">
        <v>1</v>
      </c>
      <c r="Q66" s="59">
        <f t="shared" si="2"/>
        <v>5</v>
      </c>
      <c r="R66" s="59">
        <f t="shared" si="5"/>
        <v>5</v>
      </c>
      <c r="S66" s="59">
        <f t="shared" si="5"/>
        <v>5</v>
      </c>
      <c r="T66" s="59">
        <f t="shared" si="5"/>
        <v>5</v>
      </c>
      <c r="U66" s="59">
        <f t="shared" si="5"/>
        <v>5</v>
      </c>
      <c r="V66" s="59">
        <f t="shared" si="5"/>
        <v>5</v>
      </c>
      <c r="W66" s="59">
        <f t="shared" si="6"/>
        <v>5</v>
      </c>
      <c r="X66" s="59">
        <f t="shared" si="6"/>
        <v>4</v>
      </c>
      <c r="Y66" s="59">
        <f t="shared" si="6"/>
        <v>5</v>
      </c>
      <c r="Z66" s="59">
        <f t="shared" si="6"/>
        <v>4</v>
      </c>
      <c r="AA66" s="59">
        <f t="shared" si="6"/>
        <v>4</v>
      </c>
      <c r="AB66" s="59">
        <f t="shared" si="6"/>
        <v>5</v>
      </c>
      <c r="AC66" s="59">
        <f t="shared" si="6"/>
        <v>4</v>
      </c>
      <c r="AD66" s="59">
        <f t="shared" si="6"/>
        <v>5</v>
      </c>
      <c r="AE66" s="59">
        <f t="shared" si="6"/>
        <v>4</v>
      </c>
      <c r="AG66" s="61"/>
    </row>
    <row r="67" spans="1:33" x14ac:dyDescent="0.2">
      <c r="A67" s="47">
        <v>66</v>
      </c>
      <c r="B67" s="47">
        <v>1.85</v>
      </c>
      <c r="C67" s="47">
        <v>0</v>
      </c>
      <c r="D67" s="47">
        <v>1</v>
      </c>
      <c r="E67" s="47">
        <v>1</v>
      </c>
      <c r="F67" s="47">
        <v>1</v>
      </c>
      <c r="G67" s="47">
        <v>1</v>
      </c>
      <c r="H67" s="47">
        <v>0</v>
      </c>
      <c r="I67" s="47">
        <v>1</v>
      </c>
      <c r="J67" s="47">
        <v>0</v>
      </c>
      <c r="K67" s="47">
        <v>1</v>
      </c>
      <c r="L67" s="47">
        <v>1</v>
      </c>
      <c r="M67" s="47">
        <v>1</v>
      </c>
      <c r="N67" s="47">
        <v>1</v>
      </c>
      <c r="O67" s="47">
        <v>1</v>
      </c>
      <c r="P67" s="47">
        <v>1</v>
      </c>
      <c r="Q67" s="59">
        <f t="shared" ref="Q67:Q130" si="7">SUM(C67:P67)</f>
        <v>11</v>
      </c>
      <c r="R67" s="59">
        <f t="shared" si="5"/>
        <v>11</v>
      </c>
      <c r="S67" s="59">
        <f t="shared" si="5"/>
        <v>10</v>
      </c>
      <c r="T67" s="59">
        <f t="shared" si="5"/>
        <v>10</v>
      </c>
      <c r="U67" s="59">
        <f t="shared" si="5"/>
        <v>10</v>
      </c>
      <c r="V67" s="59">
        <f t="shared" si="5"/>
        <v>10</v>
      </c>
      <c r="W67" s="59">
        <f t="shared" si="6"/>
        <v>11</v>
      </c>
      <c r="X67" s="59">
        <f t="shared" si="6"/>
        <v>10</v>
      </c>
      <c r="Y67" s="59">
        <f t="shared" si="6"/>
        <v>11</v>
      </c>
      <c r="Z67" s="59">
        <f t="shared" si="6"/>
        <v>10</v>
      </c>
      <c r="AA67" s="59">
        <f t="shared" si="6"/>
        <v>10</v>
      </c>
      <c r="AB67" s="59">
        <f t="shared" si="6"/>
        <v>10</v>
      </c>
      <c r="AC67" s="59">
        <f t="shared" si="6"/>
        <v>10</v>
      </c>
      <c r="AD67" s="59">
        <f t="shared" si="6"/>
        <v>10</v>
      </c>
      <c r="AE67" s="59">
        <f t="shared" si="6"/>
        <v>10</v>
      </c>
      <c r="AG67" s="61"/>
    </row>
    <row r="68" spans="1:33" x14ac:dyDescent="0.2">
      <c r="A68" s="47">
        <v>67</v>
      </c>
      <c r="B68" s="47">
        <v>1.65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1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59">
        <f t="shared" si="7"/>
        <v>1</v>
      </c>
      <c r="R68" s="59">
        <f t="shared" si="5"/>
        <v>1</v>
      </c>
      <c r="S68" s="59">
        <f t="shared" si="5"/>
        <v>1</v>
      </c>
      <c r="T68" s="59">
        <f t="shared" si="5"/>
        <v>1</v>
      </c>
      <c r="U68" s="59">
        <f t="shared" si="5"/>
        <v>1</v>
      </c>
      <c r="V68" s="59">
        <f t="shared" si="5"/>
        <v>1</v>
      </c>
      <c r="W68" s="59">
        <f t="shared" si="6"/>
        <v>1</v>
      </c>
      <c r="X68" s="59">
        <f t="shared" si="6"/>
        <v>1</v>
      </c>
      <c r="Y68" s="59">
        <f t="shared" si="6"/>
        <v>1</v>
      </c>
      <c r="Z68" s="59">
        <f t="shared" si="6"/>
        <v>0</v>
      </c>
      <c r="AA68" s="59">
        <f t="shared" si="6"/>
        <v>1</v>
      </c>
      <c r="AB68" s="59">
        <f t="shared" si="6"/>
        <v>1</v>
      </c>
      <c r="AC68" s="59">
        <f t="shared" si="6"/>
        <v>1</v>
      </c>
      <c r="AD68" s="59">
        <f t="shared" si="6"/>
        <v>1</v>
      </c>
      <c r="AE68" s="59">
        <f t="shared" si="6"/>
        <v>1</v>
      </c>
      <c r="AG68" s="61"/>
    </row>
    <row r="69" spans="1:33" x14ac:dyDescent="0.2">
      <c r="A69" s="47">
        <v>68</v>
      </c>
      <c r="B69" s="47">
        <v>1.9</v>
      </c>
      <c r="C69" s="47">
        <v>0</v>
      </c>
      <c r="D69" s="47">
        <v>1</v>
      </c>
      <c r="E69" s="47">
        <v>1</v>
      </c>
      <c r="F69" s="47">
        <v>1</v>
      </c>
      <c r="G69" s="47">
        <v>1</v>
      </c>
      <c r="H69" s="47">
        <v>0</v>
      </c>
      <c r="I69" s="47">
        <v>1</v>
      </c>
      <c r="J69" s="47">
        <v>0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59">
        <f t="shared" si="7"/>
        <v>11</v>
      </c>
      <c r="R69" s="59">
        <f t="shared" si="5"/>
        <v>11</v>
      </c>
      <c r="S69" s="59">
        <f t="shared" si="5"/>
        <v>10</v>
      </c>
      <c r="T69" s="59">
        <f t="shared" si="5"/>
        <v>10</v>
      </c>
      <c r="U69" s="59">
        <f t="shared" si="5"/>
        <v>10</v>
      </c>
      <c r="V69" s="59">
        <f t="shared" si="5"/>
        <v>10</v>
      </c>
      <c r="W69" s="59">
        <f t="shared" si="6"/>
        <v>11</v>
      </c>
      <c r="X69" s="59">
        <f t="shared" si="6"/>
        <v>10</v>
      </c>
      <c r="Y69" s="59">
        <f t="shared" si="6"/>
        <v>11</v>
      </c>
      <c r="Z69" s="59">
        <f t="shared" si="6"/>
        <v>10</v>
      </c>
      <c r="AA69" s="59">
        <f t="shared" si="6"/>
        <v>10</v>
      </c>
      <c r="AB69" s="59">
        <f t="shared" si="6"/>
        <v>10</v>
      </c>
      <c r="AC69" s="59">
        <f t="shared" si="6"/>
        <v>10</v>
      </c>
      <c r="AD69" s="59">
        <f t="shared" si="6"/>
        <v>10</v>
      </c>
      <c r="AE69" s="59">
        <f t="shared" si="6"/>
        <v>10</v>
      </c>
      <c r="AG69" s="61"/>
    </row>
    <row r="70" spans="1:33" x14ac:dyDescent="0.2">
      <c r="A70" s="47">
        <v>69</v>
      </c>
      <c r="B70" s="47">
        <v>1.82</v>
      </c>
      <c r="C70" s="47">
        <v>0</v>
      </c>
      <c r="D70" s="47">
        <v>0</v>
      </c>
      <c r="E70" s="47">
        <v>1</v>
      </c>
      <c r="F70" s="47">
        <v>0</v>
      </c>
      <c r="G70" s="47">
        <v>1</v>
      </c>
      <c r="H70" s="47">
        <v>1</v>
      </c>
      <c r="I70" s="47">
        <v>1</v>
      </c>
      <c r="J70" s="47">
        <v>1</v>
      </c>
      <c r="K70" s="47">
        <v>1</v>
      </c>
      <c r="L70" s="47">
        <v>1</v>
      </c>
      <c r="M70" s="47">
        <v>1</v>
      </c>
      <c r="N70" s="47">
        <v>1</v>
      </c>
      <c r="O70" s="47">
        <v>0</v>
      </c>
      <c r="P70" s="47">
        <v>1</v>
      </c>
      <c r="Q70" s="59">
        <f t="shared" si="7"/>
        <v>10</v>
      </c>
      <c r="R70" s="59">
        <f t="shared" si="5"/>
        <v>10</v>
      </c>
      <c r="S70" s="59">
        <f t="shared" si="5"/>
        <v>10</v>
      </c>
      <c r="T70" s="59">
        <f t="shared" si="5"/>
        <v>9</v>
      </c>
      <c r="U70" s="59">
        <f t="shared" si="5"/>
        <v>10</v>
      </c>
      <c r="V70" s="59">
        <f t="shared" si="5"/>
        <v>9</v>
      </c>
      <c r="W70" s="59">
        <f t="shared" si="6"/>
        <v>9</v>
      </c>
      <c r="X70" s="59">
        <f t="shared" si="6"/>
        <v>9</v>
      </c>
      <c r="Y70" s="59">
        <f t="shared" si="6"/>
        <v>9</v>
      </c>
      <c r="Z70" s="59">
        <f t="shared" si="6"/>
        <v>9</v>
      </c>
      <c r="AA70" s="59">
        <f t="shared" si="6"/>
        <v>9</v>
      </c>
      <c r="AB70" s="59">
        <f t="shared" si="6"/>
        <v>9</v>
      </c>
      <c r="AC70" s="59">
        <f t="shared" si="6"/>
        <v>9</v>
      </c>
      <c r="AD70" s="59">
        <f t="shared" si="6"/>
        <v>10</v>
      </c>
      <c r="AE70" s="59">
        <f t="shared" si="6"/>
        <v>9</v>
      </c>
      <c r="AG70" s="61"/>
    </row>
    <row r="71" spans="1:33" x14ac:dyDescent="0.2">
      <c r="A71" s="47">
        <v>70</v>
      </c>
      <c r="B71" s="47">
        <v>1.71</v>
      </c>
      <c r="C71" s="47">
        <v>1</v>
      </c>
      <c r="D71" s="47">
        <v>1</v>
      </c>
      <c r="E71" s="47">
        <v>0</v>
      </c>
      <c r="F71" s="47">
        <v>0</v>
      </c>
      <c r="G71" s="47">
        <v>0</v>
      </c>
      <c r="H71" s="47">
        <v>0</v>
      </c>
      <c r="I71" s="47">
        <v>1</v>
      </c>
      <c r="J71" s="47">
        <v>1</v>
      </c>
      <c r="K71" s="47">
        <v>1</v>
      </c>
      <c r="L71" s="47">
        <v>0</v>
      </c>
      <c r="M71" s="47">
        <v>0</v>
      </c>
      <c r="N71" s="47">
        <v>0</v>
      </c>
      <c r="O71" s="47">
        <v>0</v>
      </c>
      <c r="P71" s="47">
        <v>1</v>
      </c>
      <c r="Q71" s="59">
        <f t="shared" si="7"/>
        <v>6</v>
      </c>
      <c r="R71" s="59">
        <f t="shared" si="5"/>
        <v>5</v>
      </c>
      <c r="S71" s="59">
        <f t="shared" si="5"/>
        <v>5</v>
      </c>
      <c r="T71" s="59">
        <f t="shared" si="5"/>
        <v>6</v>
      </c>
      <c r="U71" s="59">
        <f t="shared" si="5"/>
        <v>6</v>
      </c>
      <c r="V71" s="59">
        <f t="shared" si="5"/>
        <v>6</v>
      </c>
      <c r="W71" s="59">
        <f t="shared" si="6"/>
        <v>6</v>
      </c>
      <c r="X71" s="59">
        <f t="shared" si="6"/>
        <v>5</v>
      </c>
      <c r="Y71" s="59">
        <f t="shared" si="6"/>
        <v>5</v>
      </c>
      <c r="Z71" s="59">
        <f t="shared" si="6"/>
        <v>5</v>
      </c>
      <c r="AA71" s="59">
        <f t="shared" si="6"/>
        <v>6</v>
      </c>
      <c r="AB71" s="59">
        <f t="shared" si="6"/>
        <v>6</v>
      </c>
      <c r="AC71" s="59">
        <f t="shared" si="6"/>
        <v>6</v>
      </c>
      <c r="AD71" s="59">
        <f t="shared" si="6"/>
        <v>6</v>
      </c>
      <c r="AE71" s="59">
        <f t="shared" si="6"/>
        <v>5</v>
      </c>
      <c r="AG71" s="61"/>
    </row>
    <row r="72" spans="1:33" x14ac:dyDescent="0.2">
      <c r="A72" s="47">
        <v>71</v>
      </c>
      <c r="B72" s="47">
        <v>1.92</v>
      </c>
      <c r="C72" s="47">
        <v>1</v>
      </c>
      <c r="D72" s="47">
        <v>1</v>
      </c>
      <c r="E72" s="47">
        <v>0</v>
      </c>
      <c r="F72" s="47">
        <v>0</v>
      </c>
      <c r="G72" s="47">
        <v>0</v>
      </c>
      <c r="H72" s="47">
        <v>1</v>
      </c>
      <c r="I72" s="47">
        <v>1</v>
      </c>
      <c r="J72" s="47">
        <v>0</v>
      </c>
      <c r="K72" s="47">
        <v>0</v>
      </c>
      <c r="L72" s="47">
        <v>1</v>
      </c>
      <c r="M72" s="47">
        <v>1</v>
      </c>
      <c r="N72" s="47">
        <v>1</v>
      </c>
      <c r="O72" s="47">
        <v>1</v>
      </c>
      <c r="P72" s="47">
        <v>1</v>
      </c>
      <c r="Q72" s="59">
        <f t="shared" si="7"/>
        <v>9</v>
      </c>
      <c r="R72" s="59">
        <f t="shared" si="5"/>
        <v>8</v>
      </c>
      <c r="S72" s="59">
        <f t="shared" si="5"/>
        <v>8</v>
      </c>
      <c r="T72" s="59">
        <f t="shared" si="5"/>
        <v>9</v>
      </c>
      <c r="U72" s="59">
        <f t="shared" si="5"/>
        <v>9</v>
      </c>
      <c r="V72" s="59">
        <f t="shared" si="5"/>
        <v>9</v>
      </c>
      <c r="W72" s="59">
        <f t="shared" si="6"/>
        <v>8</v>
      </c>
      <c r="X72" s="59">
        <f t="shared" si="6"/>
        <v>8</v>
      </c>
      <c r="Y72" s="59">
        <f t="shared" si="6"/>
        <v>9</v>
      </c>
      <c r="Z72" s="59">
        <f t="shared" si="6"/>
        <v>9</v>
      </c>
      <c r="AA72" s="59">
        <f t="shared" si="6"/>
        <v>8</v>
      </c>
      <c r="AB72" s="59">
        <f t="shared" si="6"/>
        <v>8</v>
      </c>
      <c r="AC72" s="59">
        <f t="shared" si="6"/>
        <v>8</v>
      </c>
      <c r="AD72" s="59">
        <f t="shared" si="6"/>
        <v>8</v>
      </c>
      <c r="AE72" s="59">
        <f t="shared" si="6"/>
        <v>8</v>
      </c>
      <c r="AG72" s="61"/>
    </row>
    <row r="73" spans="1:33" x14ac:dyDescent="0.2">
      <c r="A73" s="47">
        <v>72</v>
      </c>
      <c r="B73" s="47">
        <v>1.67</v>
      </c>
      <c r="C73" s="47">
        <v>0</v>
      </c>
      <c r="D73" s="47">
        <v>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1</v>
      </c>
      <c r="L73" s="47">
        <v>0</v>
      </c>
      <c r="M73" s="47">
        <v>1</v>
      </c>
      <c r="N73" s="47">
        <v>0</v>
      </c>
      <c r="O73" s="47">
        <v>0</v>
      </c>
      <c r="P73" s="47">
        <v>0</v>
      </c>
      <c r="Q73" s="59">
        <f t="shared" si="7"/>
        <v>3</v>
      </c>
      <c r="R73" s="59">
        <f t="shared" si="5"/>
        <v>3</v>
      </c>
      <c r="S73" s="59">
        <f t="shared" si="5"/>
        <v>2</v>
      </c>
      <c r="T73" s="59">
        <f t="shared" si="5"/>
        <v>3</v>
      </c>
      <c r="U73" s="59">
        <f t="shared" si="5"/>
        <v>3</v>
      </c>
      <c r="V73" s="59">
        <f t="shared" si="5"/>
        <v>3</v>
      </c>
      <c r="W73" s="59">
        <f t="shared" si="6"/>
        <v>3</v>
      </c>
      <c r="X73" s="59">
        <f t="shared" si="6"/>
        <v>3</v>
      </c>
      <c r="Y73" s="59">
        <f t="shared" si="6"/>
        <v>3</v>
      </c>
      <c r="Z73" s="59">
        <f t="shared" si="6"/>
        <v>2</v>
      </c>
      <c r="AA73" s="59">
        <f t="shared" si="6"/>
        <v>3</v>
      </c>
      <c r="AB73" s="59">
        <f t="shared" si="6"/>
        <v>2</v>
      </c>
      <c r="AC73" s="59">
        <f t="shared" si="6"/>
        <v>3</v>
      </c>
      <c r="AD73" s="59">
        <f t="shared" si="6"/>
        <v>3</v>
      </c>
      <c r="AE73" s="59">
        <f t="shared" si="6"/>
        <v>3</v>
      </c>
      <c r="AG73" s="61"/>
    </row>
    <row r="74" spans="1:33" x14ac:dyDescent="0.2">
      <c r="A74" s="47">
        <v>73</v>
      </c>
      <c r="B74" s="47">
        <v>1.69</v>
      </c>
      <c r="C74" s="47">
        <v>1</v>
      </c>
      <c r="D74" s="47">
        <v>0</v>
      </c>
      <c r="E74" s="47">
        <v>0</v>
      </c>
      <c r="F74" s="47">
        <v>0</v>
      </c>
      <c r="G74" s="47">
        <v>1</v>
      </c>
      <c r="H74" s="47">
        <v>0</v>
      </c>
      <c r="I74" s="47">
        <v>1</v>
      </c>
      <c r="J74" s="47">
        <v>0</v>
      </c>
      <c r="K74" s="47">
        <v>1</v>
      </c>
      <c r="L74" s="47">
        <v>1</v>
      </c>
      <c r="M74" s="47">
        <v>0</v>
      </c>
      <c r="N74" s="47">
        <v>0</v>
      </c>
      <c r="O74" s="47">
        <v>0</v>
      </c>
      <c r="P74" s="47">
        <v>0</v>
      </c>
      <c r="Q74" s="59">
        <f t="shared" si="7"/>
        <v>5</v>
      </c>
      <c r="R74" s="59">
        <f t="shared" si="5"/>
        <v>4</v>
      </c>
      <c r="S74" s="59">
        <f t="shared" si="5"/>
        <v>5</v>
      </c>
      <c r="T74" s="59">
        <f t="shared" si="5"/>
        <v>5</v>
      </c>
      <c r="U74" s="59">
        <f t="shared" si="5"/>
        <v>5</v>
      </c>
      <c r="V74" s="59">
        <f t="shared" si="5"/>
        <v>4</v>
      </c>
      <c r="W74" s="59">
        <f t="shared" si="6"/>
        <v>5</v>
      </c>
      <c r="X74" s="59">
        <f t="shared" si="6"/>
        <v>4</v>
      </c>
      <c r="Y74" s="59">
        <f t="shared" si="6"/>
        <v>5</v>
      </c>
      <c r="Z74" s="59">
        <f t="shared" si="6"/>
        <v>4</v>
      </c>
      <c r="AA74" s="59">
        <f t="shared" si="6"/>
        <v>4</v>
      </c>
      <c r="AB74" s="59">
        <f t="shared" si="6"/>
        <v>5</v>
      </c>
      <c r="AC74" s="59">
        <f t="shared" si="6"/>
        <v>5</v>
      </c>
      <c r="AD74" s="59">
        <f t="shared" si="6"/>
        <v>5</v>
      </c>
      <c r="AE74" s="59">
        <f t="shared" si="6"/>
        <v>5</v>
      </c>
      <c r="AG74" s="61"/>
    </row>
    <row r="75" spans="1:33" x14ac:dyDescent="0.2">
      <c r="A75" s="47">
        <v>74</v>
      </c>
      <c r="B75" s="47">
        <v>1.74</v>
      </c>
      <c r="C75" s="47">
        <v>1</v>
      </c>
      <c r="D75" s="47">
        <v>0</v>
      </c>
      <c r="E75" s="47">
        <v>1</v>
      </c>
      <c r="F75" s="47">
        <v>0</v>
      </c>
      <c r="G75" s="47">
        <v>0</v>
      </c>
      <c r="H75" s="47">
        <v>0</v>
      </c>
      <c r="I75" s="47">
        <v>1</v>
      </c>
      <c r="J75" s="47">
        <v>0</v>
      </c>
      <c r="K75" s="47">
        <v>1</v>
      </c>
      <c r="L75" s="47">
        <v>0</v>
      </c>
      <c r="M75" s="47">
        <v>0</v>
      </c>
      <c r="N75" s="47">
        <v>1</v>
      </c>
      <c r="O75" s="47">
        <v>0</v>
      </c>
      <c r="P75" s="47">
        <v>1</v>
      </c>
      <c r="Q75" s="59">
        <f t="shared" si="7"/>
        <v>6</v>
      </c>
      <c r="R75" s="59">
        <f t="shared" si="5"/>
        <v>5</v>
      </c>
      <c r="S75" s="59">
        <f t="shared" si="5"/>
        <v>6</v>
      </c>
      <c r="T75" s="59">
        <f t="shared" si="5"/>
        <v>5</v>
      </c>
      <c r="U75" s="59">
        <f t="shared" si="5"/>
        <v>6</v>
      </c>
      <c r="V75" s="59">
        <f t="shared" si="5"/>
        <v>6</v>
      </c>
      <c r="W75" s="59">
        <f t="shared" si="6"/>
        <v>6</v>
      </c>
      <c r="X75" s="59">
        <f t="shared" si="6"/>
        <v>5</v>
      </c>
      <c r="Y75" s="59">
        <f t="shared" si="6"/>
        <v>6</v>
      </c>
      <c r="Z75" s="59">
        <f t="shared" si="6"/>
        <v>5</v>
      </c>
      <c r="AA75" s="59">
        <f t="shared" si="6"/>
        <v>6</v>
      </c>
      <c r="AB75" s="59">
        <f t="shared" si="6"/>
        <v>6</v>
      </c>
      <c r="AC75" s="59">
        <f t="shared" si="6"/>
        <v>5</v>
      </c>
      <c r="AD75" s="59">
        <f t="shared" si="6"/>
        <v>6</v>
      </c>
      <c r="AE75" s="59">
        <f t="shared" si="6"/>
        <v>5</v>
      </c>
      <c r="AG75" s="61"/>
    </row>
    <row r="76" spans="1:33" x14ac:dyDescent="0.2">
      <c r="A76" s="47">
        <v>75</v>
      </c>
      <c r="B76" s="47">
        <v>1.6</v>
      </c>
      <c r="C76" s="47">
        <v>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</v>
      </c>
      <c r="J76" s="47">
        <v>0</v>
      </c>
      <c r="K76" s="47">
        <v>1</v>
      </c>
      <c r="L76" s="47">
        <v>0</v>
      </c>
      <c r="M76" s="47">
        <v>1</v>
      </c>
      <c r="N76" s="47">
        <v>0</v>
      </c>
      <c r="O76" s="47">
        <v>0</v>
      </c>
      <c r="P76" s="47">
        <v>0</v>
      </c>
      <c r="Q76" s="59">
        <f t="shared" si="7"/>
        <v>4</v>
      </c>
      <c r="R76" s="59">
        <f t="shared" si="5"/>
        <v>3</v>
      </c>
      <c r="S76" s="59">
        <f t="shared" si="5"/>
        <v>4</v>
      </c>
      <c r="T76" s="59">
        <f t="shared" si="5"/>
        <v>4</v>
      </c>
      <c r="U76" s="59">
        <f t="shared" si="5"/>
        <v>4</v>
      </c>
      <c r="V76" s="59">
        <f t="shared" si="5"/>
        <v>4</v>
      </c>
      <c r="W76" s="59">
        <f t="shared" si="6"/>
        <v>4</v>
      </c>
      <c r="X76" s="59">
        <f t="shared" si="6"/>
        <v>3</v>
      </c>
      <c r="Y76" s="59">
        <f t="shared" si="6"/>
        <v>4</v>
      </c>
      <c r="Z76" s="59">
        <f t="shared" si="6"/>
        <v>3</v>
      </c>
      <c r="AA76" s="59">
        <f t="shared" si="6"/>
        <v>4</v>
      </c>
      <c r="AB76" s="59">
        <f t="shared" si="6"/>
        <v>3</v>
      </c>
      <c r="AC76" s="59">
        <f t="shared" si="6"/>
        <v>4</v>
      </c>
      <c r="AD76" s="59">
        <f t="shared" si="6"/>
        <v>4</v>
      </c>
      <c r="AE76" s="59">
        <f t="shared" si="6"/>
        <v>4</v>
      </c>
      <c r="AG76" s="61"/>
    </row>
    <row r="77" spans="1:33" x14ac:dyDescent="0.2">
      <c r="A77" s="47">
        <v>76</v>
      </c>
      <c r="B77" s="47">
        <v>1.8</v>
      </c>
      <c r="C77" s="47">
        <v>1</v>
      </c>
      <c r="D77" s="47">
        <v>1</v>
      </c>
      <c r="E77" s="47">
        <v>1</v>
      </c>
      <c r="F77" s="47">
        <v>0</v>
      </c>
      <c r="G77" s="47">
        <v>0</v>
      </c>
      <c r="H77" s="47">
        <v>0</v>
      </c>
      <c r="I77" s="47">
        <v>1</v>
      </c>
      <c r="J77" s="47">
        <v>0</v>
      </c>
      <c r="L77" s="47">
        <v>1</v>
      </c>
      <c r="M77" s="47">
        <v>0</v>
      </c>
      <c r="N77" s="47">
        <v>1</v>
      </c>
      <c r="O77" s="47">
        <v>1</v>
      </c>
      <c r="P77" s="47">
        <v>0</v>
      </c>
      <c r="Q77" s="59">
        <f t="shared" si="7"/>
        <v>7</v>
      </c>
      <c r="R77" s="59">
        <f t="shared" si="5"/>
        <v>6</v>
      </c>
      <c r="S77" s="59">
        <f t="shared" si="5"/>
        <v>6</v>
      </c>
      <c r="T77" s="59">
        <f t="shared" si="5"/>
        <v>6</v>
      </c>
      <c r="U77" s="59">
        <f t="shared" si="5"/>
        <v>7</v>
      </c>
      <c r="V77" s="59">
        <f t="shared" si="5"/>
        <v>7</v>
      </c>
      <c r="W77" s="59">
        <f t="shared" si="6"/>
        <v>7</v>
      </c>
      <c r="X77" s="59">
        <f t="shared" si="6"/>
        <v>6</v>
      </c>
      <c r="Y77" s="59">
        <f t="shared" si="6"/>
        <v>7</v>
      </c>
      <c r="Z77" s="59">
        <f t="shared" si="6"/>
        <v>7</v>
      </c>
      <c r="AA77" s="59">
        <f t="shared" si="6"/>
        <v>6</v>
      </c>
      <c r="AB77" s="59">
        <f t="shared" si="6"/>
        <v>7</v>
      </c>
      <c r="AC77" s="59">
        <f t="shared" si="6"/>
        <v>6</v>
      </c>
      <c r="AD77" s="59">
        <f t="shared" si="6"/>
        <v>6</v>
      </c>
      <c r="AE77" s="59">
        <f t="shared" si="6"/>
        <v>7</v>
      </c>
      <c r="AG77" s="61"/>
    </row>
    <row r="78" spans="1:33" x14ac:dyDescent="0.2">
      <c r="A78" s="47">
        <v>77</v>
      </c>
      <c r="B78" s="47">
        <v>1.79</v>
      </c>
      <c r="C78" s="47">
        <v>0</v>
      </c>
      <c r="D78" s="47">
        <v>1</v>
      </c>
      <c r="E78" s="47">
        <v>0</v>
      </c>
      <c r="F78" s="47">
        <v>0</v>
      </c>
      <c r="G78" s="47">
        <v>1</v>
      </c>
      <c r="H78" s="47">
        <v>0</v>
      </c>
      <c r="I78" s="47">
        <v>1</v>
      </c>
      <c r="J78" s="47">
        <v>0</v>
      </c>
      <c r="L78" s="47">
        <v>1</v>
      </c>
      <c r="M78" s="47">
        <v>0</v>
      </c>
      <c r="N78" s="47">
        <v>1</v>
      </c>
      <c r="O78" s="47">
        <v>0</v>
      </c>
      <c r="Q78" s="59">
        <f t="shared" si="7"/>
        <v>5</v>
      </c>
      <c r="R78" s="59">
        <f t="shared" si="5"/>
        <v>5</v>
      </c>
      <c r="S78" s="59">
        <f t="shared" si="5"/>
        <v>4</v>
      </c>
      <c r="T78" s="59">
        <f t="shared" si="5"/>
        <v>5</v>
      </c>
      <c r="U78" s="59">
        <f t="shared" si="5"/>
        <v>5</v>
      </c>
      <c r="V78" s="59">
        <f t="shared" si="5"/>
        <v>4</v>
      </c>
      <c r="W78" s="59">
        <f t="shared" si="6"/>
        <v>5</v>
      </c>
      <c r="X78" s="59">
        <f t="shared" si="6"/>
        <v>4</v>
      </c>
      <c r="Y78" s="59">
        <f t="shared" si="6"/>
        <v>5</v>
      </c>
      <c r="Z78" s="59">
        <f t="shared" si="6"/>
        <v>5</v>
      </c>
      <c r="AA78" s="59">
        <f t="shared" si="6"/>
        <v>4</v>
      </c>
      <c r="AB78" s="59">
        <f t="shared" si="6"/>
        <v>5</v>
      </c>
      <c r="AC78" s="59">
        <f t="shared" si="6"/>
        <v>4</v>
      </c>
      <c r="AD78" s="59">
        <f t="shared" si="6"/>
        <v>5</v>
      </c>
      <c r="AE78" s="59">
        <f t="shared" si="6"/>
        <v>5</v>
      </c>
      <c r="AG78" s="61"/>
    </row>
    <row r="79" spans="1:33" x14ac:dyDescent="0.2">
      <c r="A79" s="47">
        <v>78</v>
      </c>
      <c r="B79" s="47">
        <v>1.78</v>
      </c>
      <c r="C79" s="47">
        <v>0</v>
      </c>
      <c r="D79" s="47">
        <v>1</v>
      </c>
      <c r="E79" s="47">
        <v>1</v>
      </c>
      <c r="F79" s="47">
        <v>1</v>
      </c>
      <c r="G79" s="47">
        <v>0</v>
      </c>
      <c r="H79" s="47">
        <v>0</v>
      </c>
      <c r="I79" s="47">
        <v>0</v>
      </c>
      <c r="J79" s="47">
        <v>0</v>
      </c>
      <c r="L79" s="47">
        <v>1</v>
      </c>
      <c r="M79" s="47">
        <v>1</v>
      </c>
      <c r="N79" s="47">
        <v>0</v>
      </c>
      <c r="O79" s="47">
        <v>0</v>
      </c>
      <c r="P79" s="47">
        <v>1</v>
      </c>
      <c r="Q79" s="59">
        <f t="shared" si="7"/>
        <v>6</v>
      </c>
      <c r="R79" s="59">
        <f t="shared" si="5"/>
        <v>6</v>
      </c>
      <c r="S79" s="59">
        <f t="shared" si="5"/>
        <v>5</v>
      </c>
      <c r="T79" s="59">
        <f t="shared" si="5"/>
        <v>5</v>
      </c>
      <c r="U79" s="59">
        <f t="shared" si="5"/>
        <v>5</v>
      </c>
      <c r="V79" s="59">
        <f t="shared" si="5"/>
        <v>6</v>
      </c>
      <c r="W79" s="59">
        <f t="shared" si="6"/>
        <v>6</v>
      </c>
      <c r="X79" s="59">
        <f t="shared" si="6"/>
        <v>6</v>
      </c>
      <c r="Y79" s="59">
        <f t="shared" si="6"/>
        <v>6</v>
      </c>
      <c r="Z79" s="59">
        <f t="shared" si="6"/>
        <v>6</v>
      </c>
      <c r="AA79" s="59">
        <f t="shared" si="6"/>
        <v>5</v>
      </c>
      <c r="AB79" s="59">
        <f t="shared" si="6"/>
        <v>5</v>
      </c>
      <c r="AC79" s="59">
        <f t="shared" si="6"/>
        <v>6</v>
      </c>
      <c r="AD79" s="59">
        <f t="shared" si="6"/>
        <v>6</v>
      </c>
      <c r="AE79" s="59">
        <f t="shared" si="6"/>
        <v>5</v>
      </c>
      <c r="AG79" s="61"/>
    </row>
    <row r="80" spans="1:33" x14ac:dyDescent="0.2">
      <c r="A80" s="47">
        <v>79</v>
      </c>
      <c r="B80" s="47">
        <v>1.79</v>
      </c>
      <c r="C80" s="47">
        <v>1</v>
      </c>
      <c r="D80" s="47">
        <v>0</v>
      </c>
      <c r="E80" s="47">
        <v>1</v>
      </c>
      <c r="F80" s="47">
        <v>0</v>
      </c>
      <c r="G80" s="47">
        <v>0</v>
      </c>
      <c r="H80" s="47">
        <v>0</v>
      </c>
      <c r="I80" s="47">
        <v>1</v>
      </c>
      <c r="J80" s="47">
        <v>0</v>
      </c>
      <c r="K80" s="47">
        <v>1</v>
      </c>
      <c r="L80" s="47">
        <v>1</v>
      </c>
      <c r="M80" s="47">
        <v>0</v>
      </c>
      <c r="N80" s="47">
        <v>1</v>
      </c>
      <c r="O80" s="47">
        <v>0</v>
      </c>
      <c r="P80" s="47">
        <v>0</v>
      </c>
      <c r="Q80" s="59">
        <f t="shared" si="7"/>
        <v>6</v>
      </c>
      <c r="R80" s="59">
        <f t="shared" si="5"/>
        <v>5</v>
      </c>
      <c r="S80" s="59">
        <f t="shared" si="5"/>
        <v>6</v>
      </c>
      <c r="T80" s="59">
        <f t="shared" si="5"/>
        <v>5</v>
      </c>
      <c r="U80" s="59">
        <f t="shared" si="5"/>
        <v>6</v>
      </c>
      <c r="V80" s="59">
        <f t="shared" si="5"/>
        <v>6</v>
      </c>
      <c r="W80" s="59">
        <f t="shared" si="6"/>
        <v>6</v>
      </c>
      <c r="X80" s="59">
        <f t="shared" si="6"/>
        <v>5</v>
      </c>
      <c r="Y80" s="59">
        <f t="shared" si="6"/>
        <v>6</v>
      </c>
      <c r="Z80" s="59">
        <f t="shared" si="6"/>
        <v>5</v>
      </c>
      <c r="AA80" s="59">
        <f t="shared" si="6"/>
        <v>5</v>
      </c>
      <c r="AB80" s="59">
        <f t="shared" si="6"/>
        <v>6</v>
      </c>
      <c r="AC80" s="59">
        <f t="shared" si="6"/>
        <v>5</v>
      </c>
      <c r="AD80" s="59">
        <f t="shared" si="6"/>
        <v>6</v>
      </c>
      <c r="AE80" s="59">
        <f t="shared" si="6"/>
        <v>6</v>
      </c>
      <c r="AG80" s="61"/>
    </row>
    <row r="81" spans="1:33" x14ac:dyDescent="0.2">
      <c r="A81" s="47">
        <v>80</v>
      </c>
      <c r="B81" s="47">
        <v>1.83</v>
      </c>
      <c r="C81" s="47">
        <v>1</v>
      </c>
      <c r="D81" s="47">
        <v>1</v>
      </c>
      <c r="E81" s="47">
        <v>0</v>
      </c>
      <c r="F81" s="47">
        <v>0</v>
      </c>
      <c r="G81" s="47">
        <v>1</v>
      </c>
      <c r="H81" s="47">
        <v>0</v>
      </c>
      <c r="I81" s="47">
        <v>1</v>
      </c>
      <c r="J81" s="47">
        <v>0</v>
      </c>
      <c r="K81" s="47">
        <v>1</v>
      </c>
      <c r="L81" s="47">
        <v>1</v>
      </c>
      <c r="M81" s="47">
        <v>0</v>
      </c>
      <c r="N81" s="47">
        <v>1</v>
      </c>
      <c r="O81" s="47">
        <v>1</v>
      </c>
      <c r="P81" s="47">
        <v>0</v>
      </c>
      <c r="Q81" s="59">
        <f t="shared" si="7"/>
        <v>8</v>
      </c>
      <c r="R81" s="59">
        <f t="shared" si="5"/>
        <v>7</v>
      </c>
      <c r="S81" s="59">
        <f t="shared" si="5"/>
        <v>7</v>
      </c>
      <c r="T81" s="59">
        <f t="shared" si="5"/>
        <v>8</v>
      </c>
      <c r="U81" s="59">
        <f t="shared" si="5"/>
        <v>8</v>
      </c>
      <c r="V81" s="59">
        <f t="shared" si="5"/>
        <v>7</v>
      </c>
      <c r="W81" s="59">
        <f t="shared" si="6"/>
        <v>8</v>
      </c>
      <c r="X81" s="59">
        <f t="shared" si="6"/>
        <v>7</v>
      </c>
      <c r="Y81" s="59">
        <f t="shared" si="6"/>
        <v>8</v>
      </c>
      <c r="Z81" s="59">
        <f t="shared" si="6"/>
        <v>7</v>
      </c>
      <c r="AA81" s="59">
        <f t="shared" si="6"/>
        <v>7</v>
      </c>
      <c r="AB81" s="59">
        <f t="shared" si="6"/>
        <v>8</v>
      </c>
      <c r="AC81" s="59">
        <f t="shared" si="6"/>
        <v>7</v>
      </c>
      <c r="AD81" s="59">
        <f t="shared" si="6"/>
        <v>7</v>
      </c>
      <c r="AE81" s="59">
        <f t="shared" si="6"/>
        <v>8</v>
      </c>
      <c r="AG81" s="61"/>
    </row>
    <row r="82" spans="1:33" x14ac:dyDescent="0.2">
      <c r="A82" s="47">
        <v>81</v>
      </c>
      <c r="B82" s="47">
        <v>1.72</v>
      </c>
      <c r="C82" s="47">
        <v>0</v>
      </c>
      <c r="D82" s="47">
        <v>1</v>
      </c>
      <c r="E82" s="47">
        <v>0</v>
      </c>
      <c r="F82" s="47">
        <v>0</v>
      </c>
      <c r="G82" s="47">
        <v>0</v>
      </c>
      <c r="H82" s="47">
        <v>0</v>
      </c>
      <c r="I82" s="47">
        <v>1</v>
      </c>
      <c r="J82" s="47">
        <v>0</v>
      </c>
      <c r="K82" s="47">
        <v>1</v>
      </c>
      <c r="L82" s="47">
        <v>1</v>
      </c>
      <c r="M82" s="47">
        <v>0</v>
      </c>
      <c r="N82" s="47">
        <v>0</v>
      </c>
      <c r="O82" s="47">
        <v>0</v>
      </c>
      <c r="P82" s="47">
        <v>0</v>
      </c>
      <c r="Q82" s="59">
        <f t="shared" si="7"/>
        <v>4</v>
      </c>
      <c r="R82" s="59">
        <f t="shared" si="5"/>
        <v>4</v>
      </c>
      <c r="S82" s="59">
        <f t="shared" si="5"/>
        <v>3</v>
      </c>
      <c r="T82" s="59">
        <f t="shared" si="5"/>
        <v>4</v>
      </c>
      <c r="U82" s="59">
        <f t="shared" si="5"/>
        <v>4</v>
      </c>
      <c r="V82" s="59">
        <f t="shared" si="5"/>
        <v>4</v>
      </c>
      <c r="W82" s="59">
        <f t="shared" si="6"/>
        <v>4</v>
      </c>
      <c r="X82" s="59">
        <f t="shared" si="6"/>
        <v>3</v>
      </c>
      <c r="Y82" s="59">
        <f t="shared" si="6"/>
        <v>4</v>
      </c>
      <c r="Z82" s="59">
        <f t="shared" si="6"/>
        <v>3</v>
      </c>
      <c r="AA82" s="59">
        <f t="shared" si="6"/>
        <v>3</v>
      </c>
      <c r="AB82" s="59">
        <f t="shared" si="6"/>
        <v>4</v>
      </c>
      <c r="AC82" s="59">
        <f t="shared" si="6"/>
        <v>4</v>
      </c>
      <c r="AD82" s="59">
        <f t="shared" si="6"/>
        <v>4</v>
      </c>
      <c r="AE82" s="59">
        <f t="shared" si="6"/>
        <v>4</v>
      </c>
      <c r="AG82" s="61"/>
    </row>
    <row r="83" spans="1:33" x14ac:dyDescent="0.2">
      <c r="A83" s="47">
        <v>82</v>
      </c>
      <c r="B83" s="47">
        <v>1.64</v>
      </c>
      <c r="C83" s="47">
        <v>0</v>
      </c>
      <c r="D83" s="47">
        <v>1</v>
      </c>
      <c r="E83" s="47">
        <v>0</v>
      </c>
      <c r="F83" s="47">
        <v>1</v>
      </c>
      <c r="G83" s="47">
        <v>0</v>
      </c>
      <c r="H83" s="47">
        <v>0</v>
      </c>
      <c r="I83" s="47">
        <v>0</v>
      </c>
      <c r="J83" s="47">
        <v>0</v>
      </c>
      <c r="K83" s="47">
        <v>1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59">
        <f t="shared" si="7"/>
        <v>3</v>
      </c>
      <c r="R83" s="59">
        <f t="shared" si="5"/>
        <v>3</v>
      </c>
      <c r="S83" s="59">
        <f t="shared" si="5"/>
        <v>2</v>
      </c>
      <c r="T83" s="59">
        <f t="shared" si="5"/>
        <v>3</v>
      </c>
      <c r="U83" s="59">
        <f t="shared" si="5"/>
        <v>2</v>
      </c>
      <c r="V83" s="59">
        <f t="shared" si="5"/>
        <v>3</v>
      </c>
      <c r="W83" s="59">
        <f t="shared" si="6"/>
        <v>3</v>
      </c>
      <c r="X83" s="59">
        <f t="shared" si="6"/>
        <v>3</v>
      </c>
      <c r="Y83" s="59">
        <f t="shared" si="6"/>
        <v>3</v>
      </c>
      <c r="Z83" s="59">
        <f t="shared" si="6"/>
        <v>2</v>
      </c>
      <c r="AA83" s="59">
        <f t="shared" si="6"/>
        <v>3</v>
      </c>
      <c r="AB83" s="59">
        <f t="shared" si="6"/>
        <v>3</v>
      </c>
      <c r="AC83" s="59">
        <f t="shared" si="6"/>
        <v>3</v>
      </c>
      <c r="AD83" s="59">
        <f t="shared" si="6"/>
        <v>3</v>
      </c>
      <c r="AE83" s="59">
        <f t="shared" si="6"/>
        <v>3</v>
      </c>
      <c r="AG83" s="61"/>
    </row>
    <row r="84" spans="1:33" x14ac:dyDescent="0.2">
      <c r="A84" s="47">
        <v>83</v>
      </c>
      <c r="B84" s="47">
        <v>1.61</v>
      </c>
      <c r="C84" s="47">
        <v>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L84" s="47">
        <v>0</v>
      </c>
      <c r="M84" s="47">
        <v>1</v>
      </c>
      <c r="N84" s="47">
        <v>1</v>
      </c>
      <c r="O84" s="47">
        <v>0</v>
      </c>
      <c r="P84" s="47">
        <v>0</v>
      </c>
      <c r="Q84" s="59">
        <f t="shared" si="7"/>
        <v>3</v>
      </c>
      <c r="R84" s="59">
        <f t="shared" si="5"/>
        <v>2</v>
      </c>
      <c r="S84" s="59">
        <f t="shared" si="5"/>
        <v>3</v>
      </c>
      <c r="T84" s="59">
        <f t="shared" si="5"/>
        <v>3</v>
      </c>
      <c r="U84" s="59">
        <f t="shared" si="5"/>
        <v>3</v>
      </c>
      <c r="V84" s="59">
        <f t="shared" si="5"/>
        <v>3</v>
      </c>
      <c r="W84" s="59">
        <f t="shared" si="6"/>
        <v>3</v>
      </c>
      <c r="X84" s="59">
        <f t="shared" si="6"/>
        <v>3</v>
      </c>
      <c r="Y84" s="59">
        <f t="shared" si="6"/>
        <v>3</v>
      </c>
      <c r="Z84" s="59">
        <f t="shared" ref="Z84:AE126" si="8">$Q84-K84</f>
        <v>3</v>
      </c>
      <c r="AA84" s="59">
        <f t="shared" si="8"/>
        <v>3</v>
      </c>
      <c r="AB84" s="59">
        <f t="shared" si="8"/>
        <v>2</v>
      </c>
      <c r="AC84" s="59">
        <f t="shared" si="8"/>
        <v>2</v>
      </c>
      <c r="AD84" s="59">
        <f t="shared" si="8"/>
        <v>3</v>
      </c>
      <c r="AE84" s="59">
        <f t="shared" si="8"/>
        <v>3</v>
      </c>
      <c r="AG84" s="61"/>
    </row>
    <row r="85" spans="1:33" x14ac:dyDescent="0.2">
      <c r="A85" s="47">
        <v>84</v>
      </c>
      <c r="B85" s="47">
        <v>1.71</v>
      </c>
      <c r="C85" s="47">
        <v>1</v>
      </c>
      <c r="D85" s="47">
        <v>0</v>
      </c>
      <c r="E85" s="47">
        <v>0</v>
      </c>
      <c r="F85" s="47">
        <v>0</v>
      </c>
      <c r="G85" s="47">
        <v>1</v>
      </c>
      <c r="H85" s="47">
        <v>1</v>
      </c>
      <c r="I85" s="47">
        <v>1</v>
      </c>
      <c r="J85" s="47">
        <v>0</v>
      </c>
      <c r="K85" s="47">
        <v>1</v>
      </c>
      <c r="L85" s="47">
        <v>1</v>
      </c>
      <c r="M85" s="47">
        <v>1</v>
      </c>
      <c r="N85" s="47">
        <v>1</v>
      </c>
      <c r="O85" s="47">
        <v>1</v>
      </c>
      <c r="P85" s="47">
        <v>1</v>
      </c>
      <c r="Q85" s="59">
        <f t="shared" si="7"/>
        <v>10</v>
      </c>
      <c r="R85" s="59">
        <f t="shared" si="5"/>
        <v>9</v>
      </c>
      <c r="S85" s="59">
        <f t="shared" si="5"/>
        <v>10</v>
      </c>
      <c r="T85" s="59">
        <f t="shared" si="5"/>
        <v>10</v>
      </c>
      <c r="U85" s="59">
        <f t="shared" si="5"/>
        <v>10</v>
      </c>
      <c r="V85" s="59">
        <f t="shared" si="5"/>
        <v>9</v>
      </c>
      <c r="W85" s="59">
        <f t="shared" si="5"/>
        <v>9</v>
      </c>
      <c r="X85" s="59">
        <f t="shared" si="5"/>
        <v>9</v>
      </c>
      <c r="Y85" s="59">
        <f t="shared" si="5"/>
        <v>10</v>
      </c>
      <c r="Z85" s="59">
        <f t="shared" si="8"/>
        <v>9</v>
      </c>
      <c r="AA85" s="59">
        <f t="shared" si="8"/>
        <v>9</v>
      </c>
      <c r="AB85" s="59">
        <f t="shared" si="8"/>
        <v>9</v>
      </c>
      <c r="AC85" s="59">
        <f t="shared" si="8"/>
        <v>9</v>
      </c>
      <c r="AD85" s="59">
        <f t="shared" si="8"/>
        <v>9</v>
      </c>
      <c r="AE85" s="59">
        <f t="shared" si="8"/>
        <v>9</v>
      </c>
      <c r="AG85" s="61"/>
    </row>
    <row r="86" spans="1:33" x14ac:dyDescent="0.2">
      <c r="A86" s="47">
        <v>85</v>
      </c>
      <c r="B86" s="47">
        <v>1.74</v>
      </c>
      <c r="C86" s="47">
        <v>1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1</v>
      </c>
      <c r="L86" s="47">
        <v>1</v>
      </c>
      <c r="M86" s="47">
        <v>1</v>
      </c>
      <c r="N86" s="47">
        <v>1</v>
      </c>
      <c r="O86" s="47">
        <v>0</v>
      </c>
      <c r="P86" s="47">
        <v>1</v>
      </c>
      <c r="Q86" s="59">
        <f t="shared" si="7"/>
        <v>6</v>
      </c>
      <c r="R86" s="59">
        <f t="shared" si="5"/>
        <v>5</v>
      </c>
      <c r="S86" s="59">
        <f t="shared" si="5"/>
        <v>6</v>
      </c>
      <c r="T86" s="59">
        <f t="shared" si="5"/>
        <v>6</v>
      </c>
      <c r="U86" s="59">
        <f t="shared" si="5"/>
        <v>6</v>
      </c>
      <c r="V86" s="59">
        <f t="shared" si="5"/>
        <v>6</v>
      </c>
      <c r="W86" s="59">
        <f t="shared" si="5"/>
        <v>6</v>
      </c>
      <c r="X86" s="59">
        <f t="shared" si="5"/>
        <v>6</v>
      </c>
      <c r="Y86" s="59">
        <f t="shared" si="5"/>
        <v>6</v>
      </c>
      <c r="Z86" s="59">
        <f t="shared" si="8"/>
        <v>5</v>
      </c>
      <c r="AA86" s="59">
        <f t="shared" si="8"/>
        <v>5</v>
      </c>
      <c r="AB86" s="59">
        <f t="shared" si="8"/>
        <v>5</v>
      </c>
      <c r="AC86" s="59">
        <f t="shared" si="8"/>
        <v>5</v>
      </c>
      <c r="AD86" s="59">
        <f t="shared" si="8"/>
        <v>6</v>
      </c>
      <c r="AE86" s="59">
        <f t="shared" si="8"/>
        <v>5</v>
      </c>
      <c r="AG86" s="61"/>
    </row>
    <row r="87" spans="1:33" x14ac:dyDescent="0.2">
      <c r="A87" s="47">
        <v>86</v>
      </c>
      <c r="B87" s="47">
        <v>1.56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1</v>
      </c>
      <c r="L87" s="47">
        <v>0</v>
      </c>
      <c r="M87" s="47">
        <v>1</v>
      </c>
      <c r="N87" s="47">
        <v>0</v>
      </c>
      <c r="O87" s="47">
        <v>0</v>
      </c>
      <c r="P87" s="47">
        <v>0</v>
      </c>
      <c r="Q87" s="59">
        <f t="shared" si="7"/>
        <v>2</v>
      </c>
      <c r="R87" s="59">
        <f t="shared" si="5"/>
        <v>2</v>
      </c>
      <c r="S87" s="59">
        <f t="shared" si="5"/>
        <v>2</v>
      </c>
      <c r="T87" s="59">
        <f t="shared" si="5"/>
        <v>2</v>
      </c>
      <c r="U87" s="59">
        <f t="shared" si="5"/>
        <v>2</v>
      </c>
      <c r="V87" s="59">
        <f t="shared" si="5"/>
        <v>2</v>
      </c>
      <c r="W87" s="59">
        <f t="shared" si="5"/>
        <v>2</v>
      </c>
      <c r="X87" s="59">
        <f t="shared" si="5"/>
        <v>2</v>
      </c>
      <c r="Y87" s="59">
        <f t="shared" si="5"/>
        <v>2</v>
      </c>
      <c r="Z87" s="59">
        <f t="shared" si="8"/>
        <v>1</v>
      </c>
      <c r="AA87" s="59">
        <f t="shared" si="8"/>
        <v>2</v>
      </c>
      <c r="AB87" s="59">
        <f t="shared" si="8"/>
        <v>1</v>
      </c>
      <c r="AC87" s="59">
        <f t="shared" si="8"/>
        <v>2</v>
      </c>
      <c r="AD87" s="59">
        <f t="shared" si="8"/>
        <v>2</v>
      </c>
      <c r="AE87" s="59">
        <f t="shared" si="8"/>
        <v>2</v>
      </c>
      <c r="AG87" s="61"/>
    </row>
    <row r="88" spans="1:33" x14ac:dyDescent="0.2">
      <c r="A88" s="47">
        <v>87</v>
      </c>
      <c r="B88" s="47">
        <v>1.84</v>
      </c>
      <c r="C88" s="47">
        <v>0</v>
      </c>
      <c r="D88" s="47">
        <v>0</v>
      </c>
      <c r="E88" s="47">
        <v>1</v>
      </c>
      <c r="F88" s="47">
        <v>1</v>
      </c>
      <c r="G88" s="47">
        <v>1</v>
      </c>
      <c r="H88" s="47">
        <v>1</v>
      </c>
      <c r="I88" s="47">
        <v>1</v>
      </c>
      <c r="J88" s="47">
        <v>0</v>
      </c>
      <c r="K88" s="47">
        <v>1</v>
      </c>
      <c r="L88" s="47">
        <v>1</v>
      </c>
      <c r="M88" s="47">
        <v>1</v>
      </c>
      <c r="N88" s="47">
        <v>1</v>
      </c>
      <c r="O88" s="47">
        <v>1</v>
      </c>
      <c r="P88" s="47">
        <v>1</v>
      </c>
      <c r="Q88" s="59">
        <f t="shared" si="7"/>
        <v>11</v>
      </c>
      <c r="R88" s="59">
        <f t="shared" si="5"/>
        <v>11</v>
      </c>
      <c r="S88" s="59">
        <f t="shared" si="5"/>
        <v>11</v>
      </c>
      <c r="T88" s="59">
        <f t="shared" si="5"/>
        <v>10</v>
      </c>
      <c r="U88" s="59">
        <f t="shared" si="5"/>
        <v>10</v>
      </c>
      <c r="V88" s="59">
        <f t="shared" si="5"/>
        <v>10</v>
      </c>
      <c r="W88" s="59">
        <f t="shared" si="5"/>
        <v>10</v>
      </c>
      <c r="X88" s="59">
        <f t="shared" si="5"/>
        <v>10</v>
      </c>
      <c r="Y88" s="59">
        <f t="shared" si="5"/>
        <v>11</v>
      </c>
      <c r="Z88" s="59">
        <f t="shared" si="8"/>
        <v>10</v>
      </c>
      <c r="AA88" s="59">
        <f t="shared" si="8"/>
        <v>10</v>
      </c>
      <c r="AB88" s="59">
        <f t="shared" si="8"/>
        <v>10</v>
      </c>
      <c r="AC88" s="59">
        <f t="shared" si="8"/>
        <v>10</v>
      </c>
      <c r="AD88" s="59">
        <f t="shared" si="8"/>
        <v>10</v>
      </c>
      <c r="AE88" s="59">
        <f t="shared" si="8"/>
        <v>10</v>
      </c>
      <c r="AG88" s="61"/>
    </row>
    <row r="89" spans="1:33" x14ac:dyDescent="0.2">
      <c r="A89" s="47">
        <v>88</v>
      </c>
      <c r="B89" s="47">
        <v>1.67</v>
      </c>
      <c r="C89" s="47">
        <v>1</v>
      </c>
      <c r="D89" s="47">
        <v>0</v>
      </c>
      <c r="E89" s="47">
        <v>1</v>
      </c>
      <c r="F89" s="47">
        <v>0</v>
      </c>
      <c r="G89" s="47">
        <v>0</v>
      </c>
      <c r="H89" s="47">
        <v>1</v>
      </c>
      <c r="I89" s="47">
        <v>1</v>
      </c>
      <c r="J89" s="47">
        <v>0</v>
      </c>
      <c r="K89" s="47">
        <v>1</v>
      </c>
      <c r="L89" s="47">
        <v>1</v>
      </c>
      <c r="M89" s="47">
        <v>1</v>
      </c>
      <c r="N89" s="47">
        <v>0</v>
      </c>
      <c r="O89" s="47">
        <v>0</v>
      </c>
      <c r="P89" s="47">
        <v>0</v>
      </c>
      <c r="Q89" s="59">
        <f t="shared" si="7"/>
        <v>7</v>
      </c>
      <c r="R89" s="59">
        <f t="shared" si="5"/>
        <v>6</v>
      </c>
      <c r="S89" s="59">
        <f t="shared" si="5"/>
        <v>7</v>
      </c>
      <c r="T89" s="59">
        <f t="shared" si="5"/>
        <v>6</v>
      </c>
      <c r="U89" s="59">
        <f t="shared" si="5"/>
        <v>7</v>
      </c>
      <c r="V89" s="59">
        <f t="shared" si="5"/>
        <v>7</v>
      </c>
      <c r="W89" s="59">
        <f t="shared" si="5"/>
        <v>6</v>
      </c>
      <c r="X89" s="59">
        <f t="shared" si="5"/>
        <v>6</v>
      </c>
      <c r="Y89" s="59">
        <f t="shared" si="5"/>
        <v>7</v>
      </c>
      <c r="Z89" s="59">
        <f t="shared" si="8"/>
        <v>6</v>
      </c>
      <c r="AA89" s="59">
        <f t="shared" si="8"/>
        <v>6</v>
      </c>
      <c r="AB89" s="59">
        <f t="shared" si="8"/>
        <v>6</v>
      </c>
      <c r="AC89" s="59">
        <f t="shared" si="8"/>
        <v>7</v>
      </c>
      <c r="AD89" s="59">
        <f t="shared" si="8"/>
        <v>7</v>
      </c>
      <c r="AE89" s="59">
        <f t="shared" si="8"/>
        <v>7</v>
      </c>
      <c r="AG89" s="61"/>
    </row>
    <row r="90" spans="1:33" x14ac:dyDescent="0.2">
      <c r="A90" s="47">
        <v>89</v>
      </c>
      <c r="B90" s="47">
        <v>1.8</v>
      </c>
      <c r="C90" s="47">
        <v>1</v>
      </c>
      <c r="D90" s="47">
        <v>0</v>
      </c>
      <c r="E90" s="47">
        <v>0</v>
      </c>
      <c r="F90" s="47">
        <v>0</v>
      </c>
      <c r="G90" s="47">
        <v>0</v>
      </c>
      <c r="H90" s="47">
        <v>1</v>
      </c>
      <c r="I90" s="47">
        <v>1</v>
      </c>
      <c r="J90" s="47">
        <v>1</v>
      </c>
      <c r="K90" s="47">
        <v>1</v>
      </c>
      <c r="L90" s="47">
        <v>1</v>
      </c>
      <c r="M90" s="47">
        <v>1</v>
      </c>
      <c r="N90" s="47">
        <v>1</v>
      </c>
      <c r="O90" s="47">
        <v>1</v>
      </c>
      <c r="P90" s="47">
        <v>1</v>
      </c>
      <c r="Q90" s="59">
        <f t="shared" si="7"/>
        <v>10</v>
      </c>
      <c r="R90" s="59">
        <f t="shared" si="5"/>
        <v>9</v>
      </c>
      <c r="S90" s="59">
        <f t="shared" si="5"/>
        <v>10</v>
      </c>
      <c r="T90" s="59">
        <f t="shared" si="5"/>
        <v>10</v>
      </c>
      <c r="U90" s="59">
        <f t="shared" si="5"/>
        <v>10</v>
      </c>
      <c r="V90" s="59">
        <f t="shared" si="5"/>
        <v>10</v>
      </c>
      <c r="W90" s="59">
        <f t="shared" si="5"/>
        <v>9</v>
      </c>
      <c r="X90" s="59">
        <f t="shared" si="5"/>
        <v>9</v>
      </c>
      <c r="Y90" s="59">
        <f t="shared" si="5"/>
        <v>9</v>
      </c>
      <c r="Z90" s="59">
        <f t="shared" si="8"/>
        <v>9</v>
      </c>
      <c r="AA90" s="59">
        <f t="shared" si="8"/>
        <v>9</v>
      </c>
      <c r="AB90" s="59">
        <f t="shared" si="8"/>
        <v>9</v>
      </c>
      <c r="AC90" s="59">
        <f t="shared" si="8"/>
        <v>9</v>
      </c>
      <c r="AD90" s="59">
        <f t="shared" si="8"/>
        <v>9</v>
      </c>
      <c r="AE90" s="59">
        <f t="shared" si="8"/>
        <v>9</v>
      </c>
      <c r="AG90" s="61"/>
    </row>
    <row r="91" spans="1:33" x14ac:dyDescent="0.2">
      <c r="A91" s="47">
        <v>90</v>
      </c>
      <c r="B91" s="47">
        <v>1.6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1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59">
        <f t="shared" si="7"/>
        <v>1</v>
      </c>
      <c r="R91" s="59">
        <f t="shared" si="5"/>
        <v>1</v>
      </c>
      <c r="S91" s="59">
        <f t="shared" si="5"/>
        <v>1</v>
      </c>
      <c r="T91" s="59">
        <f t="shared" si="5"/>
        <v>1</v>
      </c>
      <c r="U91" s="59">
        <f t="shared" si="5"/>
        <v>1</v>
      </c>
      <c r="V91" s="59">
        <f t="shared" si="5"/>
        <v>1</v>
      </c>
      <c r="W91" s="59">
        <f t="shared" si="5"/>
        <v>1</v>
      </c>
      <c r="X91" s="59">
        <f t="shared" si="5"/>
        <v>1</v>
      </c>
      <c r="Y91" s="59">
        <f t="shared" si="5"/>
        <v>1</v>
      </c>
      <c r="Z91" s="59">
        <f t="shared" si="8"/>
        <v>0</v>
      </c>
      <c r="AA91" s="59">
        <f t="shared" si="8"/>
        <v>1</v>
      </c>
      <c r="AB91" s="59">
        <f t="shared" si="8"/>
        <v>1</v>
      </c>
      <c r="AC91" s="59">
        <f t="shared" si="8"/>
        <v>1</v>
      </c>
      <c r="AD91" s="59">
        <f t="shared" si="8"/>
        <v>1</v>
      </c>
      <c r="AE91" s="59">
        <f t="shared" si="8"/>
        <v>1</v>
      </c>
      <c r="AG91" s="61"/>
    </row>
    <row r="92" spans="1:33" x14ac:dyDescent="0.2">
      <c r="A92" s="47">
        <v>91</v>
      </c>
      <c r="B92" s="47">
        <v>1.75</v>
      </c>
      <c r="C92" s="47">
        <v>0</v>
      </c>
      <c r="D92" s="47">
        <v>0</v>
      </c>
      <c r="E92" s="47">
        <v>0</v>
      </c>
      <c r="F92" s="47">
        <v>1</v>
      </c>
      <c r="G92" s="47">
        <v>0</v>
      </c>
      <c r="H92" s="47">
        <v>0</v>
      </c>
      <c r="I92" s="47">
        <v>1</v>
      </c>
      <c r="J92" s="47">
        <v>0</v>
      </c>
      <c r="K92" s="47">
        <v>1</v>
      </c>
      <c r="L92" s="47">
        <v>1</v>
      </c>
      <c r="M92" s="47">
        <v>1</v>
      </c>
      <c r="N92" s="47">
        <v>1</v>
      </c>
      <c r="O92" s="47">
        <v>0</v>
      </c>
      <c r="P92" s="47">
        <v>1</v>
      </c>
      <c r="Q92" s="59">
        <f t="shared" si="7"/>
        <v>7</v>
      </c>
      <c r="R92" s="59">
        <f t="shared" si="5"/>
        <v>7</v>
      </c>
      <c r="S92" s="59">
        <f t="shared" si="5"/>
        <v>7</v>
      </c>
      <c r="T92" s="59">
        <f t="shared" si="5"/>
        <v>7</v>
      </c>
      <c r="U92" s="59">
        <f t="shared" si="5"/>
        <v>6</v>
      </c>
      <c r="V92" s="59">
        <f t="shared" si="5"/>
        <v>7</v>
      </c>
      <c r="W92" s="59">
        <f t="shared" si="5"/>
        <v>7</v>
      </c>
      <c r="X92" s="59">
        <f t="shared" si="5"/>
        <v>6</v>
      </c>
      <c r="Y92" s="59">
        <f t="shared" si="5"/>
        <v>7</v>
      </c>
      <c r="Z92" s="59">
        <f t="shared" si="8"/>
        <v>6</v>
      </c>
      <c r="AA92" s="59">
        <f t="shared" si="8"/>
        <v>6</v>
      </c>
      <c r="AB92" s="59">
        <f t="shared" si="8"/>
        <v>6</v>
      </c>
      <c r="AC92" s="59">
        <f t="shared" si="8"/>
        <v>6</v>
      </c>
      <c r="AD92" s="59">
        <f t="shared" si="8"/>
        <v>7</v>
      </c>
      <c r="AE92" s="59">
        <f t="shared" si="8"/>
        <v>6</v>
      </c>
      <c r="AG92" s="61"/>
    </row>
    <row r="93" spans="1:33" x14ac:dyDescent="0.2">
      <c r="A93" s="47">
        <v>92</v>
      </c>
      <c r="B93" s="47">
        <v>1.83</v>
      </c>
      <c r="C93" s="47">
        <v>0</v>
      </c>
      <c r="D93" s="47">
        <v>0</v>
      </c>
      <c r="E93" s="47">
        <v>1</v>
      </c>
      <c r="F93" s="47">
        <v>0</v>
      </c>
      <c r="G93" s="47">
        <v>1</v>
      </c>
      <c r="H93" s="47">
        <v>0</v>
      </c>
      <c r="I93" s="47">
        <v>1</v>
      </c>
      <c r="J93" s="47">
        <v>0</v>
      </c>
      <c r="K93" s="47">
        <v>1</v>
      </c>
      <c r="L93" s="47">
        <v>1</v>
      </c>
      <c r="M93" s="47">
        <v>1</v>
      </c>
      <c r="N93" s="47">
        <v>1</v>
      </c>
      <c r="O93" s="47">
        <v>1</v>
      </c>
      <c r="P93" s="47">
        <v>1</v>
      </c>
      <c r="Q93" s="59">
        <f t="shared" si="7"/>
        <v>9</v>
      </c>
      <c r="R93" s="59">
        <f t="shared" si="5"/>
        <v>9</v>
      </c>
      <c r="S93" s="59">
        <f t="shared" si="5"/>
        <v>9</v>
      </c>
      <c r="T93" s="59">
        <f t="shared" si="5"/>
        <v>8</v>
      </c>
      <c r="U93" s="59">
        <f t="shared" si="5"/>
        <v>9</v>
      </c>
      <c r="V93" s="59">
        <f t="shared" si="5"/>
        <v>8</v>
      </c>
      <c r="W93" s="59">
        <f t="shared" si="5"/>
        <v>9</v>
      </c>
      <c r="X93" s="59">
        <f t="shared" si="5"/>
        <v>8</v>
      </c>
      <c r="Y93" s="59">
        <f t="shared" si="5"/>
        <v>9</v>
      </c>
      <c r="Z93" s="59">
        <f t="shared" si="8"/>
        <v>8</v>
      </c>
      <c r="AA93" s="59">
        <f t="shared" si="8"/>
        <v>8</v>
      </c>
      <c r="AB93" s="59">
        <f t="shared" si="8"/>
        <v>8</v>
      </c>
      <c r="AC93" s="59">
        <f t="shared" si="8"/>
        <v>8</v>
      </c>
      <c r="AD93" s="59">
        <f t="shared" si="8"/>
        <v>8</v>
      </c>
      <c r="AE93" s="59">
        <f t="shared" si="8"/>
        <v>8</v>
      </c>
      <c r="AG93" s="61"/>
    </row>
    <row r="94" spans="1:33" x14ac:dyDescent="0.2">
      <c r="A94" s="47">
        <v>93</v>
      </c>
      <c r="B94" s="47">
        <v>1.6</v>
      </c>
      <c r="C94" s="47">
        <v>1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1</v>
      </c>
      <c r="N94" s="47">
        <v>1</v>
      </c>
      <c r="O94" s="47">
        <v>1</v>
      </c>
      <c r="P94" s="47">
        <v>1</v>
      </c>
      <c r="Q94" s="59">
        <f t="shared" si="7"/>
        <v>5</v>
      </c>
      <c r="R94" s="59">
        <f t="shared" si="5"/>
        <v>4</v>
      </c>
      <c r="S94" s="59">
        <f t="shared" ref="S94:AB129" si="9">$Q94-D94</f>
        <v>5</v>
      </c>
      <c r="T94" s="59">
        <f t="shared" si="9"/>
        <v>5</v>
      </c>
      <c r="U94" s="59">
        <f t="shared" si="9"/>
        <v>5</v>
      </c>
      <c r="V94" s="59">
        <f t="shared" si="9"/>
        <v>5</v>
      </c>
      <c r="W94" s="59">
        <f t="shared" si="9"/>
        <v>5</v>
      </c>
      <c r="X94" s="59">
        <f t="shared" si="9"/>
        <v>5</v>
      </c>
      <c r="Y94" s="59">
        <f t="shared" si="9"/>
        <v>5</v>
      </c>
      <c r="Z94" s="59">
        <f t="shared" si="8"/>
        <v>5</v>
      </c>
      <c r="AA94" s="59">
        <f t="shared" si="8"/>
        <v>5</v>
      </c>
      <c r="AB94" s="59">
        <f t="shared" si="8"/>
        <v>4</v>
      </c>
      <c r="AC94" s="59">
        <f t="shared" si="8"/>
        <v>4</v>
      </c>
      <c r="AD94" s="59">
        <f t="shared" si="8"/>
        <v>4</v>
      </c>
      <c r="AE94" s="59">
        <f t="shared" si="8"/>
        <v>4</v>
      </c>
      <c r="AG94" s="61"/>
    </row>
    <row r="95" spans="1:33" x14ac:dyDescent="0.2">
      <c r="A95" s="47">
        <v>94</v>
      </c>
      <c r="B95" s="47">
        <v>1.57</v>
      </c>
      <c r="C95" s="47">
        <v>1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L95" s="47">
        <v>1</v>
      </c>
      <c r="M95" s="47">
        <v>0</v>
      </c>
      <c r="N95" s="47">
        <v>0</v>
      </c>
      <c r="O95" s="47">
        <v>0</v>
      </c>
      <c r="P95" s="47">
        <v>0</v>
      </c>
      <c r="Q95" s="59">
        <f t="shared" si="7"/>
        <v>2</v>
      </c>
      <c r="R95" s="59">
        <f t="shared" ref="R95:V158" si="10">$Q95-C95</f>
        <v>1</v>
      </c>
      <c r="S95" s="59">
        <f t="shared" si="9"/>
        <v>2</v>
      </c>
      <c r="T95" s="59">
        <f t="shared" si="9"/>
        <v>2</v>
      </c>
      <c r="U95" s="59">
        <f t="shared" si="9"/>
        <v>2</v>
      </c>
      <c r="V95" s="59">
        <f t="shared" si="9"/>
        <v>2</v>
      </c>
      <c r="W95" s="59">
        <f t="shared" si="9"/>
        <v>2</v>
      </c>
      <c r="X95" s="59">
        <f t="shared" si="9"/>
        <v>2</v>
      </c>
      <c r="Y95" s="59">
        <f t="shared" si="9"/>
        <v>2</v>
      </c>
      <c r="Z95" s="59">
        <f t="shared" si="8"/>
        <v>2</v>
      </c>
      <c r="AA95" s="59">
        <f t="shared" si="8"/>
        <v>1</v>
      </c>
      <c r="AB95" s="59">
        <f t="shared" si="8"/>
        <v>2</v>
      </c>
      <c r="AC95" s="59">
        <f t="shared" si="8"/>
        <v>2</v>
      </c>
      <c r="AD95" s="59">
        <f t="shared" si="8"/>
        <v>2</v>
      </c>
      <c r="AE95" s="59">
        <f t="shared" si="8"/>
        <v>2</v>
      </c>
      <c r="AG95" s="61"/>
    </row>
    <row r="96" spans="1:33" x14ac:dyDescent="0.2">
      <c r="A96" s="47">
        <v>95</v>
      </c>
      <c r="B96" s="47">
        <v>1.68</v>
      </c>
      <c r="C96" s="47">
        <v>0</v>
      </c>
      <c r="D96" s="47">
        <v>1</v>
      </c>
      <c r="E96" s="47">
        <v>1</v>
      </c>
      <c r="F96" s="47">
        <v>0</v>
      </c>
      <c r="G96" s="47">
        <v>0</v>
      </c>
      <c r="H96" s="47">
        <v>0</v>
      </c>
      <c r="I96" s="47">
        <v>1</v>
      </c>
      <c r="J96" s="47">
        <v>0</v>
      </c>
      <c r="L96" s="47">
        <v>1</v>
      </c>
      <c r="M96" s="47">
        <v>0</v>
      </c>
      <c r="N96" s="47">
        <v>1</v>
      </c>
      <c r="O96" s="47">
        <v>0</v>
      </c>
      <c r="P96" s="47">
        <v>1</v>
      </c>
      <c r="Q96" s="59">
        <f t="shared" si="7"/>
        <v>6</v>
      </c>
      <c r="R96" s="59">
        <f t="shared" si="10"/>
        <v>6</v>
      </c>
      <c r="S96" s="59">
        <f t="shared" si="9"/>
        <v>5</v>
      </c>
      <c r="T96" s="59">
        <f t="shared" si="9"/>
        <v>5</v>
      </c>
      <c r="U96" s="59">
        <f t="shared" si="9"/>
        <v>6</v>
      </c>
      <c r="V96" s="59">
        <f t="shared" si="9"/>
        <v>6</v>
      </c>
      <c r="W96" s="59">
        <f t="shared" si="9"/>
        <v>6</v>
      </c>
      <c r="X96" s="59">
        <f t="shared" si="9"/>
        <v>5</v>
      </c>
      <c r="Y96" s="59">
        <f t="shared" si="9"/>
        <v>6</v>
      </c>
      <c r="Z96" s="59">
        <f t="shared" si="8"/>
        <v>6</v>
      </c>
      <c r="AA96" s="59">
        <f t="shared" si="8"/>
        <v>5</v>
      </c>
      <c r="AB96" s="59">
        <f t="shared" si="8"/>
        <v>6</v>
      </c>
      <c r="AC96" s="59">
        <f t="shared" si="8"/>
        <v>5</v>
      </c>
      <c r="AD96" s="59">
        <f t="shared" si="8"/>
        <v>6</v>
      </c>
      <c r="AE96" s="59">
        <f t="shared" si="8"/>
        <v>5</v>
      </c>
      <c r="AG96" s="61"/>
    </row>
    <row r="97" spans="1:33" x14ac:dyDescent="0.2">
      <c r="A97" s="47">
        <v>96</v>
      </c>
      <c r="B97" s="47">
        <v>1.72</v>
      </c>
      <c r="C97" s="47">
        <v>0</v>
      </c>
      <c r="D97" s="47">
        <v>0</v>
      </c>
      <c r="E97" s="47">
        <v>0</v>
      </c>
      <c r="F97" s="47">
        <v>1</v>
      </c>
      <c r="G97" s="47">
        <v>0</v>
      </c>
      <c r="H97" s="47">
        <v>0</v>
      </c>
      <c r="I97" s="47">
        <v>1</v>
      </c>
      <c r="J97" s="47">
        <v>0</v>
      </c>
      <c r="K97" s="47">
        <v>0</v>
      </c>
      <c r="L97" s="47">
        <v>1</v>
      </c>
      <c r="M97" s="47">
        <v>0</v>
      </c>
      <c r="N97" s="47">
        <v>0</v>
      </c>
      <c r="O97" s="47">
        <v>0</v>
      </c>
      <c r="P97" s="47">
        <v>0</v>
      </c>
      <c r="Q97" s="59">
        <f t="shared" si="7"/>
        <v>3</v>
      </c>
      <c r="R97" s="59">
        <f t="shared" si="10"/>
        <v>3</v>
      </c>
      <c r="S97" s="59">
        <f t="shared" si="9"/>
        <v>3</v>
      </c>
      <c r="T97" s="59">
        <f t="shared" si="9"/>
        <v>3</v>
      </c>
      <c r="U97" s="59">
        <f t="shared" si="9"/>
        <v>2</v>
      </c>
      <c r="V97" s="59">
        <f t="shared" si="9"/>
        <v>3</v>
      </c>
      <c r="W97" s="59">
        <f t="shared" si="9"/>
        <v>3</v>
      </c>
      <c r="X97" s="59">
        <f t="shared" si="9"/>
        <v>2</v>
      </c>
      <c r="Y97" s="59">
        <f t="shared" si="9"/>
        <v>3</v>
      </c>
      <c r="Z97" s="59">
        <f t="shared" si="8"/>
        <v>3</v>
      </c>
      <c r="AA97" s="59">
        <f t="shared" si="8"/>
        <v>2</v>
      </c>
      <c r="AB97" s="59">
        <f t="shared" si="8"/>
        <v>3</v>
      </c>
      <c r="AC97" s="59">
        <f t="shared" si="8"/>
        <v>3</v>
      </c>
      <c r="AD97" s="59">
        <f t="shared" si="8"/>
        <v>3</v>
      </c>
      <c r="AE97" s="59">
        <f t="shared" si="8"/>
        <v>3</v>
      </c>
      <c r="AG97" s="61"/>
    </row>
    <row r="98" spans="1:33" x14ac:dyDescent="0.2">
      <c r="A98" s="47">
        <v>97</v>
      </c>
      <c r="B98" s="47">
        <v>1.63</v>
      </c>
      <c r="C98" s="47">
        <v>1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1</v>
      </c>
      <c r="K98" s="47">
        <v>0</v>
      </c>
      <c r="L98" s="47">
        <v>0</v>
      </c>
      <c r="M98" s="47">
        <v>0</v>
      </c>
      <c r="N98" s="47">
        <v>0</v>
      </c>
      <c r="O98" s="47">
        <v>1</v>
      </c>
      <c r="P98" s="47">
        <v>0</v>
      </c>
      <c r="Q98" s="59">
        <f t="shared" si="7"/>
        <v>3</v>
      </c>
      <c r="R98" s="59">
        <f t="shared" si="10"/>
        <v>2</v>
      </c>
      <c r="S98" s="59">
        <f t="shared" si="9"/>
        <v>3</v>
      </c>
      <c r="T98" s="59">
        <f t="shared" si="9"/>
        <v>3</v>
      </c>
      <c r="U98" s="59">
        <f t="shared" si="9"/>
        <v>3</v>
      </c>
      <c r="V98" s="59">
        <f t="shared" si="9"/>
        <v>3</v>
      </c>
      <c r="W98" s="59">
        <f t="shared" si="9"/>
        <v>3</v>
      </c>
      <c r="X98" s="59">
        <f t="shared" si="9"/>
        <v>3</v>
      </c>
      <c r="Y98" s="59">
        <f t="shared" si="9"/>
        <v>2</v>
      </c>
      <c r="Z98" s="59">
        <f t="shared" si="8"/>
        <v>3</v>
      </c>
      <c r="AA98" s="59">
        <f t="shared" si="8"/>
        <v>3</v>
      </c>
      <c r="AB98" s="59">
        <f t="shared" si="8"/>
        <v>3</v>
      </c>
      <c r="AC98" s="59">
        <f t="shared" si="8"/>
        <v>3</v>
      </c>
      <c r="AD98" s="59">
        <f t="shared" si="8"/>
        <v>2</v>
      </c>
      <c r="AE98" s="59">
        <f t="shared" si="8"/>
        <v>3</v>
      </c>
      <c r="AG98" s="61"/>
    </row>
    <row r="99" spans="1:33" x14ac:dyDescent="0.2">
      <c r="A99" s="47">
        <v>98</v>
      </c>
      <c r="B99" s="47">
        <v>1.8</v>
      </c>
      <c r="C99" s="47">
        <v>0</v>
      </c>
      <c r="D99" s="47">
        <v>1</v>
      </c>
      <c r="E99" s="47">
        <v>0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0</v>
      </c>
      <c r="P99" s="47">
        <v>1</v>
      </c>
      <c r="Q99" s="59">
        <f t="shared" si="7"/>
        <v>11</v>
      </c>
      <c r="R99" s="59">
        <f t="shared" si="10"/>
        <v>11</v>
      </c>
      <c r="S99" s="59">
        <f t="shared" si="9"/>
        <v>10</v>
      </c>
      <c r="T99" s="59">
        <f t="shared" si="9"/>
        <v>11</v>
      </c>
      <c r="U99" s="59">
        <f t="shared" si="9"/>
        <v>10</v>
      </c>
      <c r="V99" s="59">
        <f t="shared" si="9"/>
        <v>10</v>
      </c>
      <c r="W99" s="59">
        <f t="shared" si="9"/>
        <v>10</v>
      </c>
      <c r="X99" s="59">
        <f t="shared" si="9"/>
        <v>10</v>
      </c>
      <c r="Y99" s="59">
        <f t="shared" si="9"/>
        <v>10</v>
      </c>
      <c r="Z99" s="59">
        <f t="shared" si="8"/>
        <v>10</v>
      </c>
      <c r="AA99" s="59">
        <f t="shared" si="8"/>
        <v>10</v>
      </c>
      <c r="AB99" s="59">
        <f t="shared" si="8"/>
        <v>10</v>
      </c>
      <c r="AC99" s="59">
        <f t="shared" si="8"/>
        <v>10</v>
      </c>
      <c r="AD99" s="59">
        <f t="shared" si="8"/>
        <v>11</v>
      </c>
      <c r="AE99" s="59">
        <f t="shared" si="8"/>
        <v>10</v>
      </c>
      <c r="AG99" s="61"/>
    </row>
    <row r="100" spans="1:33" x14ac:dyDescent="0.2">
      <c r="A100" s="47">
        <v>99</v>
      </c>
      <c r="B100" s="47">
        <v>1.66</v>
      </c>
      <c r="C100" s="47">
        <v>0</v>
      </c>
      <c r="D100" s="47">
        <v>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1</v>
      </c>
      <c r="L100" s="47">
        <v>0</v>
      </c>
      <c r="M100" s="47">
        <v>0</v>
      </c>
      <c r="N100" s="47">
        <v>1</v>
      </c>
      <c r="O100" s="47">
        <v>0</v>
      </c>
      <c r="P100" s="47">
        <v>0</v>
      </c>
      <c r="Q100" s="59">
        <f t="shared" si="7"/>
        <v>3</v>
      </c>
      <c r="R100" s="59">
        <f t="shared" si="10"/>
        <v>3</v>
      </c>
      <c r="S100" s="59">
        <f t="shared" si="9"/>
        <v>2</v>
      </c>
      <c r="T100" s="59">
        <f t="shared" si="9"/>
        <v>3</v>
      </c>
      <c r="U100" s="59">
        <f t="shared" si="9"/>
        <v>3</v>
      </c>
      <c r="V100" s="59">
        <f t="shared" si="9"/>
        <v>3</v>
      </c>
      <c r="W100" s="59">
        <f t="shared" si="9"/>
        <v>3</v>
      </c>
      <c r="X100" s="59">
        <f t="shared" si="9"/>
        <v>3</v>
      </c>
      <c r="Y100" s="59">
        <f t="shared" si="9"/>
        <v>3</v>
      </c>
      <c r="Z100" s="59">
        <f t="shared" si="8"/>
        <v>2</v>
      </c>
      <c r="AA100" s="59">
        <f t="shared" si="8"/>
        <v>3</v>
      </c>
      <c r="AB100" s="59">
        <f t="shared" si="8"/>
        <v>3</v>
      </c>
      <c r="AC100" s="59">
        <f t="shared" si="8"/>
        <v>2</v>
      </c>
      <c r="AD100" s="59">
        <f t="shared" si="8"/>
        <v>3</v>
      </c>
      <c r="AE100" s="59">
        <f t="shared" si="8"/>
        <v>3</v>
      </c>
      <c r="AG100" s="61"/>
    </row>
    <row r="101" spans="1:33" x14ac:dyDescent="0.2">
      <c r="A101" s="47">
        <v>100</v>
      </c>
      <c r="B101" s="47">
        <v>1.61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59">
        <f t="shared" si="7"/>
        <v>0</v>
      </c>
      <c r="R101" s="59">
        <f t="shared" si="10"/>
        <v>0</v>
      </c>
      <c r="S101" s="59">
        <f t="shared" si="9"/>
        <v>0</v>
      </c>
      <c r="T101" s="59">
        <f t="shared" si="9"/>
        <v>0</v>
      </c>
      <c r="U101" s="59">
        <f t="shared" si="9"/>
        <v>0</v>
      </c>
      <c r="V101" s="59">
        <f t="shared" si="9"/>
        <v>0</v>
      </c>
      <c r="W101" s="59">
        <f t="shared" si="9"/>
        <v>0</v>
      </c>
      <c r="X101" s="59">
        <f t="shared" si="9"/>
        <v>0</v>
      </c>
      <c r="Y101" s="59">
        <f t="shared" si="9"/>
        <v>0</v>
      </c>
      <c r="Z101" s="59">
        <f t="shared" si="8"/>
        <v>0</v>
      </c>
      <c r="AA101" s="59">
        <f t="shared" si="8"/>
        <v>0</v>
      </c>
      <c r="AB101" s="59">
        <f t="shared" si="8"/>
        <v>0</v>
      </c>
      <c r="AC101" s="59">
        <f t="shared" si="8"/>
        <v>0</v>
      </c>
      <c r="AD101" s="59">
        <f t="shared" si="8"/>
        <v>0</v>
      </c>
      <c r="AE101" s="59">
        <f t="shared" si="8"/>
        <v>0</v>
      </c>
      <c r="AG101" s="61"/>
    </row>
    <row r="102" spans="1:33" x14ac:dyDescent="0.2">
      <c r="A102" s="47">
        <v>101</v>
      </c>
      <c r="B102" s="47">
        <v>1.7</v>
      </c>
      <c r="C102" s="47">
        <v>1</v>
      </c>
      <c r="D102" s="47">
        <v>1</v>
      </c>
      <c r="E102" s="47">
        <v>0</v>
      </c>
      <c r="F102" s="47">
        <v>0</v>
      </c>
      <c r="G102" s="47">
        <v>0</v>
      </c>
      <c r="H102" s="47">
        <v>0</v>
      </c>
      <c r="I102" s="47">
        <v>1</v>
      </c>
      <c r="J102" s="47">
        <v>0</v>
      </c>
      <c r="K102" s="47">
        <v>1</v>
      </c>
      <c r="L102" s="47">
        <v>0</v>
      </c>
      <c r="M102" s="47">
        <v>0</v>
      </c>
      <c r="N102" s="47">
        <v>1</v>
      </c>
      <c r="O102" s="47">
        <v>0</v>
      </c>
      <c r="P102" s="47">
        <v>1</v>
      </c>
      <c r="Q102" s="59">
        <f t="shared" si="7"/>
        <v>6</v>
      </c>
      <c r="R102" s="59">
        <f t="shared" si="10"/>
        <v>5</v>
      </c>
      <c r="S102" s="59">
        <f t="shared" si="9"/>
        <v>5</v>
      </c>
      <c r="T102" s="59">
        <f t="shared" si="9"/>
        <v>6</v>
      </c>
      <c r="U102" s="59">
        <f t="shared" si="9"/>
        <v>6</v>
      </c>
      <c r="V102" s="59">
        <f t="shared" si="9"/>
        <v>6</v>
      </c>
      <c r="W102" s="59">
        <f t="shared" si="9"/>
        <v>6</v>
      </c>
      <c r="X102" s="59">
        <f t="shared" si="9"/>
        <v>5</v>
      </c>
      <c r="Y102" s="59">
        <f t="shared" si="9"/>
        <v>6</v>
      </c>
      <c r="Z102" s="59">
        <f t="shared" si="8"/>
        <v>5</v>
      </c>
      <c r="AA102" s="59">
        <f t="shared" si="8"/>
        <v>6</v>
      </c>
      <c r="AB102" s="59">
        <f t="shared" si="8"/>
        <v>6</v>
      </c>
      <c r="AC102" s="59">
        <f t="shared" si="8"/>
        <v>5</v>
      </c>
      <c r="AD102" s="59">
        <f t="shared" si="8"/>
        <v>6</v>
      </c>
      <c r="AE102" s="59">
        <f t="shared" si="8"/>
        <v>5</v>
      </c>
      <c r="AG102" s="61"/>
    </row>
    <row r="103" spans="1:33" x14ac:dyDescent="0.2">
      <c r="A103" s="47">
        <v>102</v>
      </c>
      <c r="B103" s="47">
        <v>1.63</v>
      </c>
      <c r="C103" s="47">
        <v>0</v>
      </c>
      <c r="D103" s="47">
        <v>1</v>
      </c>
      <c r="E103" s="47">
        <v>0</v>
      </c>
      <c r="F103" s="47">
        <v>0</v>
      </c>
      <c r="G103" s="47">
        <v>0</v>
      </c>
      <c r="H103" s="47">
        <v>0</v>
      </c>
      <c r="I103" s="47">
        <v>1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59">
        <f t="shared" si="7"/>
        <v>2</v>
      </c>
      <c r="R103" s="59">
        <f t="shared" si="10"/>
        <v>2</v>
      </c>
      <c r="S103" s="59">
        <f t="shared" si="9"/>
        <v>1</v>
      </c>
      <c r="T103" s="59">
        <f t="shared" si="9"/>
        <v>2</v>
      </c>
      <c r="U103" s="59">
        <f t="shared" si="9"/>
        <v>2</v>
      </c>
      <c r="V103" s="59">
        <f t="shared" si="9"/>
        <v>2</v>
      </c>
      <c r="W103" s="59">
        <f t="shared" si="9"/>
        <v>2</v>
      </c>
      <c r="X103" s="59">
        <f t="shared" si="9"/>
        <v>1</v>
      </c>
      <c r="Y103" s="59">
        <f t="shared" si="9"/>
        <v>2</v>
      </c>
      <c r="Z103" s="59">
        <f t="shared" si="8"/>
        <v>2</v>
      </c>
      <c r="AA103" s="59">
        <f t="shared" si="8"/>
        <v>2</v>
      </c>
      <c r="AB103" s="59">
        <f t="shared" si="8"/>
        <v>2</v>
      </c>
      <c r="AC103" s="59">
        <f t="shared" si="8"/>
        <v>2</v>
      </c>
      <c r="AD103" s="59">
        <f t="shared" si="8"/>
        <v>2</v>
      </c>
      <c r="AE103" s="59">
        <f t="shared" si="8"/>
        <v>2</v>
      </c>
      <c r="AG103" s="61"/>
    </row>
    <row r="104" spans="1:33" x14ac:dyDescent="0.2">
      <c r="A104" s="47">
        <v>103</v>
      </c>
      <c r="B104" s="47">
        <v>1.67</v>
      </c>
      <c r="C104" s="47">
        <v>0</v>
      </c>
      <c r="D104" s="47">
        <v>0</v>
      </c>
      <c r="E104" s="47">
        <v>0</v>
      </c>
      <c r="F104" s="47">
        <v>1</v>
      </c>
      <c r="G104" s="47">
        <v>0</v>
      </c>
      <c r="H104" s="47">
        <v>0</v>
      </c>
      <c r="I104" s="47">
        <v>1</v>
      </c>
      <c r="J104" s="47">
        <v>0</v>
      </c>
      <c r="K104" s="47">
        <v>0</v>
      </c>
      <c r="L104" s="47">
        <v>0</v>
      </c>
      <c r="M104" s="47">
        <v>1</v>
      </c>
      <c r="N104" s="47">
        <v>0</v>
      </c>
      <c r="O104" s="47">
        <v>0</v>
      </c>
      <c r="P104" s="47">
        <v>0</v>
      </c>
      <c r="Q104" s="59">
        <f t="shared" si="7"/>
        <v>3</v>
      </c>
      <c r="R104" s="59">
        <f t="shared" si="10"/>
        <v>3</v>
      </c>
      <c r="S104" s="59">
        <f t="shared" si="9"/>
        <v>3</v>
      </c>
      <c r="T104" s="59">
        <f t="shared" si="9"/>
        <v>3</v>
      </c>
      <c r="U104" s="59">
        <f t="shared" si="9"/>
        <v>2</v>
      </c>
      <c r="V104" s="59">
        <f t="shared" si="9"/>
        <v>3</v>
      </c>
      <c r="W104" s="59">
        <f t="shared" si="9"/>
        <v>3</v>
      </c>
      <c r="X104" s="59">
        <f t="shared" si="9"/>
        <v>2</v>
      </c>
      <c r="Y104" s="59">
        <f t="shared" si="9"/>
        <v>3</v>
      </c>
      <c r="Z104" s="59">
        <f t="shared" si="8"/>
        <v>3</v>
      </c>
      <c r="AA104" s="59">
        <f t="shared" si="8"/>
        <v>3</v>
      </c>
      <c r="AB104" s="59">
        <f t="shared" si="8"/>
        <v>2</v>
      </c>
      <c r="AC104" s="59">
        <f t="shared" si="8"/>
        <v>3</v>
      </c>
      <c r="AD104" s="59">
        <f t="shared" si="8"/>
        <v>3</v>
      </c>
      <c r="AE104" s="59">
        <f t="shared" si="8"/>
        <v>3</v>
      </c>
      <c r="AG104" s="61"/>
    </row>
    <row r="105" spans="1:33" x14ac:dyDescent="0.2">
      <c r="A105" s="47">
        <v>104</v>
      </c>
      <c r="B105" s="47">
        <v>1.6</v>
      </c>
      <c r="C105" s="47">
        <v>1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1</v>
      </c>
      <c r="L105" s="47">
        <v>1</v>
      </c>
      <c r="M105" s="47">
        <v>1</v>
      </c>
      <c r="N105" s="47">
        <v>0</v>
      </c>
      <c r="O105" s="47">
        <v>0</v>
      </c>
      <c r="P105" s="47">
        <v>0</v>
      </c>
      <c r="Q105" s="59">
        <f t="shared" si="7"/>
        <v>4</v>
      </c>
      <c r="R105" s="59">
        <f t="shared" si="10"/>
        <v>3</v>
      </c>
      <c r="S105" s="59">
        <f t="shared" si="9"/>
        <v>4</v>
      </c>
      <c r="T105" s="59">
        <f t="shared" si="9"/>
        <v>4</v>
      </c>
      <c r="U105" s="59">
        <f t="shared" si="9"/>
        <v>4</v>
      </c>
      <c r="V105" s="59">
        <f t="shared" si="9"/>
        <v>4</v>
      </c>
      <c r="W105" s="59">
        <f t="shared" si="9"/>
        <v>4</v>
      </c>
      <c r="X105" s="59">
        <f t="shared" si="9"/>
        <v>4</v>
      </c>
      <c r="Y105" s="59">
        <f t="shared" si="9"/>
        <v>4</v>
      </c>
      <c r="Z105" s="59">
        <f t="shared" si="8"/>
        <v>3</v>
      </c>
      <c r="AA105" s="59">
        <f t="shared" si="8"/>
        <v>3</v>
      </c>
      <c r="AB105" s="59">
        <f t="shared" si="8"/>
        <v>3</v>
      </c>
      <c r="AC105" s="59">
        <f t="shared" si="8"/>
        <v>4</v>
      </c>
      <c r="AD105" s="59">
        <f t="shared" si="8"/>
        <v>4</v>
      </c>
      <c r="AE105" s="59">
        <f t="shared" si="8"/>
        <v>4</v>
      </c>
      <c r="AG105" s="61"/>
    </row>
    <row r="106" spans="1:33" x14ac:dyDescent="0.2">
      <c r="A106" s="47">
        <v>105</v>
      </c>
      <c r="B106" s="47">
        <v>1.65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1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59">
        <f t="shared" si="7"/>
        <v>1</v>
      </c>
      <c r="R106" s="59">
        <f t="shared" si="10"/>
        <v>1</v>
      </c>
      <c r="S106" s="59">
        <f t="shared" si="9"/>
        <v>1</v>
      </c>
      <c r="T106" s="59">
        <f t="shared" si="9"/>
        <v>1</v>
      </c>
      <c r="U106" s="59">
        <f t="shared" si="9"/>
        <v>1</v>
      </c>
      <c r="V106" s="59">
        <f t="shared" si="9"/>
        <v>1</v>
      </c>
      <c r="W106" s="59">
        <f t="shared" si="9"/>
        <v>1</v>
      </c>
      <c r="X106" s="59">
        <f t="shared" si="9"/>
        <v>1</v>
      </c>
      <c r="Y106" s="59">
        <f t="shared" si="9"/>
        <v>1</v>
      </c>
      <c r="Z106" s="59">
        <f t="shared" si="8"/>
        <v>0</v>
      </c>
      <c r="AA106" s="59">
        <f t="shared" si="8"/>
        <v>1</v>
      </c>
      <c r="AB106" s="59">
        <f t="shared" si="8"/>
        <v>1</v>
      </c>
      <c r="AC106" s="59">
        <f t="shared" si="8"/>
        <v>1</v>
      </c>
      <c r="AD106" s="59">
        <f t="shared" si="8"/>
        <v>1</v>
      </c>
      <c r="AE106" s="59">
        <f t="shared" si="8"/>
        <v>1</v>
      </c>
      <c r="AG106" s="61"/>
    </row>
    <row r="107" spans="1:33" x14ac:dyDescent="0.2">
      <c r="A107" s="47">
        <v>106</v>
      </c>
      <c r="B107" s="47">
        <v>1.7</v>
      </c>
      <c r="C107" s="47">
        <v>0</v>
      </c>
      <c r="D107" s="47">
        <v>1</v>
      </c>
      <c r="E107" s="47">
        <v>0</v>
      </c>
      <c r="F107" s="47">
        <v>1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1</v>
      </c>
      <c r="M107" s="47">
        <v>0</v>
      </c>
      <c r="N107" s="47">
        <v>0</v>
      </c>
      <c r="O107" s="47">
        <v>0</v>
      </c>
      <c r="P107" s="47">
        <v>0</v>
      </c>
      <c r="Q107" s="59">
        <f t="shared" si="7"/>
        <v>3</v>
      </c>
      <c r="R107" s="59">
        <f t="shared" si="10"/>
        <v>3</v>
      </c>
      <c r="S107" s="59">
        <f t="shared" si="9"/>
        <v>2</v>
      </c>
      <c r="T107" s="59">
        <f t="shared" si="9"/>
        <v>3</v>
      </c>
      <c r="U107" s="59">
        <f t="shared" si="9"/>
        <v>2</v>
      </c>
      <c r="V107" s="59">
        <f t="shared" si="9"/>
        <v>3</v>
      </c>
      <c r="W107" s="59">
        <f t="shared" si="9"/>
        <v>3</v>
      </c>
      <c r="X107" s="59">
        <f t="shared" si="9"/>
        <v>3</v>
      </c>
      <c r="Y107" s="59">
        <f t="shared" si="9"/>
        <v>3</v>
      </c>
      <c r="Z107" s="59">
        <f t="shared" si="8"/>
        <v>3</v>
      </c>
      <c r="AA107" s="59">
        <f t="shared" si="8"/>
        <v>2</v>
      </c>
      <c r="AB107" s="59">
        <f t="shared" si="8"/>
        <v>3</v>
      </c>
      <c r="AC107" s="59">
        <f t="shared" si="8"/>
        <v>3</v>
      </c>
      <c r="AD107" s="59">
        <f t="shared" si="8"/>
        <v>3</v>
      </c>
      <c r="AE107" s="59">
        <f t="shared" si="8"/>
        <v>3</v>
      </c>
      <c r="AG107" s="61"/>
    </row>
    <row r="108" spans="1:33" x14ac:dyDescent="0.2">
      <c r="A108" s="47">
        <v>107</v>
      </c>
      <c r="B108" s="47">
        <v>1.64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1</v>
      </c>
      <c r="L108" s="47">
        <v>0</v>
      </c>
      <c r="M108" s="47">
        <v>1</v>
      </c>
      <c r="N108" s="47">
        <v>0</v>
      </c>
      <c r="O108" s="47">
        <v>0</v>
      </c>
      <c r="P108" s="47">
        <v>0</v>
      </c>
      <c r="Q108" s="59">
        <f t="shared" si="7"/>
        <v>2</v>
      </c>
      <c r="R108" s="59">
        <f t="shared" si="10"/>
        <v>2</v>
      </c>
      <c r="S108" s="59">
        <f t="shared" si="9"/>
        <v>2</v>
      </c>
      <c r="T108" s="59">
        <f t="shared" si="9"/>
        <v>2</v>
      </c>
      <c r="U108" s="59">
        <f t="shared" si="9"/>
        <v>2</v>
      </c>
      <c r="V108" s="59">
        <f t="shared" si="9"/>
        <v>2</v>
      </c>
      <c r="W108" s="59">
        <f t="shared" si="9"/>
        <v>2</v>
      </c>
      <c r="X108" s="59">
        <f t="shared" si="9"/>
        <v>2</v>
      </c>
      <c r="Y108" s="59">
        <f t="shared" si="9"/>
        <v>2</v>
      </c>
      <c r="Z108" s="59">
        <f t="shared" si="8"/>
        <v>1</v>
      </c>
      <c r="AA108" s="59">
        <f t="shared" si="8"/>
        <v>2</v>
      </c>
      <c r="AB108" s="59">
        <f t="shared" si="8"/>
        <v>1</v>
      </c>
      <c r="AC108" s="59">
        <f t="shared" si="8"/>
        <v>2</v>
      </c>
      <c r="AD108" s="59">
        <f t="shared" si="8"/>
        <v>2</v>
      </c>
      <c r="AE108" s="59">
        <f t="shared" si="8"/>
        <v>2</v>
      </c>
      <c r="AG108" s="61"/>
    </row>
    <row r="109" spans="1:33" x14ac:dyDescent="0.2">
      <c r="A109" s="47">
        <v>108</v>
      </c>
      <c r="B109" s="47">
        <v>1.58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1</v>
      </c>
      <c r="N109" s="47">
        <v>1</v>
      </c>
      <c r="O109" s="47">
        <v>0</v>
      </c>
      <c r="P109" s="47">
        <v>0</v>
      </c>
      <c r="Q109" s="59">
        <f t="shared" si="7"/>
        <v>2</v>
      </c>
      <c r="R109" s="59">
        <f t="shared" si="10"/>
        <v>2</v>
      </c>
      <c r="S109" s="59">
        <f t="shared" si="9"/>
        <v>2</v>
      </c>
      <c r="T109" s="59">
        <f t="shared" si="9"/>
        <v>2</v>
      </c>
      <c r="U109" s="59">
        <f t="shared" si="9"/>
        <v>2</v>
      </c>
      <c r="V109" s="59">
        <f t="shared" si="9"/>
        <v>2</v>
      </c>
      <c r="W109" s="59">
        <f t="shared" si="9"/>
        <v>2</v>
      </c>
      <c r="X109" s="59">
        <f t="shared" si="9"/>
        <v>2</v>
      </c>
      <c r="Y109" s="59">
        <f t="shared" si="9"/>
        <v>2</v>
      </c>
      <c r="Z109" s="59">
        <f t="shared" si="8"/>
        <v>2</v>
      </c>
      <c r="AA109" s="59">
        <f t="shared" si="8"/>
        <v>2</v>
      </c>
      <c r="AB109" s="59">
        <f t="shared" si="8"/>
        <v>1</v>
      </c>
      <c r="AC109" s="59">
        <f t="shared" si="8"/>
        <v>1</v>
      </c>
      <c r="AD109" s="59">
        <f t="shared" si="8"/>
        <v>2</v>
      </c>
      <c r="AE109" s="59">
        <f t="shared" si="8"/>
        <v>2</v>
      </c>
      <c r="AG109" s="61"/>
    </row>
    <row r="110" spans="1:33" x14ac:dyDescent="0.2">
      <c r="A110" s="47">
        <v>109</v>
      </c>
      <c r="B110" s="47">
        <v>1.76</v>
      </c>
      <c r="C110" s="47">
        <v>1</v>
      </c>
      <c r="D110" s="47">
        <v>0</v>
      </c>
      <c r="E110" s="47">
        <v>0</v>
      </c>
      <c r="F110" s="47">
        <v>1</v>
      </c>
      <c r="G110" s="47">
        <v>0</v>
      </c>
      <c r="H110" s="47">
        <v>1</v>
      </c>
      <c r="I110" s="47">
        <v>0</v>
      </c>
      <c r="J110" s="47">
        <v>0</v>
      </c>
      <c r="K110" s="47">
        <v>1</v>
      </c>
      <c r="L110" s="47">
        <v>1</v>
      </c>
      <c r="M110" s="47">
        <v>1</v>
      </c>
      <c r="N110" s="47">
        <v>1</v>
      </c>
      <c r="O110" s="47">
        <v>0</v>
      </c>
      <c r="P110" s="47">
        <v>0</v>
      </c>
      <c r="Q110" s="59">
        <f t="shared" si="7"/>
        <v>7</v>
      </c>
      <c r="R110" s="59">
        <f t="shared" si="10"/>
        <v>6</v>
      </c>
      <c r="S110" s="59">
        <f t="shared" si="9"/>
        <v>7</v>
      </c>
      <c r="T110" s="59">
        <f t="shared" si="9"/>
        <v>7</v>
      </c>
      <c r="U110" s="59">
        <f t="shared" si="9"/>
        <v>6</v>
      </c>
      <c r="V110" s="59">
        <f t="shared" si="9"/>
        <v>7</v>
      </c>
      <c r="W110" s="59">
        <f t="shared" si="9"/>
        <v>6</v>
      </c>
      <c r="X110" s="59">
        <f t="shared" si="9"/>
        <v>7</v>
      </c>
      <c r="Y110" s="59">
        <f t="shared" si="9"/>
        <v>7</v>
      </c>
      <c r="Z110" s="59">
        <f t="shared" si="8"/>
        <v>6</v>
      </c>
      <c r="AA110" s="59">
        <f t="shared" si="8"/>
        <v>6</v>
      </c>
      <c r="AB110" s="59">
        <f t="shared" si="8"/>
        <v>6</v>
      </c>
      <c r="AC110" s="59">
        <f t="shared" si="8"/>
        <v>6</v>
      </c>
      <c r="AD110" s="59">
        <f t="shared" si="8"/>
        <v>7</v>
      </c>
      <c r="AE110" s="59">
        <f t="shared" si="8"/>
        <v>7</v>
      </c>
      <c r="AG110" s="61"/>
    </row>
    <row r="111" spans="1:33" x14ac:dyDescent="0.2">
      <c r="A111" s="47">
        <v>110</v>
      </c>
      <c r="B111" s="47">
        <v>1.76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1</v>
      </c>
      <c r="J111" s="47">
        <v>0</v>
      </c>
      <c r="K111" s="47">
        <v>0</v>
      </c>
      <c r="L111" s="47">
        <v>1</v>
      </c>
      <c r="M111" s="47">
        <v>0</v>
      </c>
      <c r="N111" s="47">
        <v>1</v>
      </c>
      <c r="O111" s="47">
        <v>0</v>
      </c>
      <c r="P111" s="47">
        <v>1</v>
      </c>
      <c r="Q111" s="59">
        <f t="shared" si="7"/>
        <v>4</v>
      </c>
      <c r="R111" s="59">
        <f t="shared" si="10"/>
        <v>4</v>
      </c>
      <c r="S111" s="59">
        <f t="shared" si="9"/>
        <v>4</v>
      </c>
      <c r="T111" s="59">
        <f t="shared" si="9"/>
        <v>4</v>
      </c>
      <c r="U111" s="59">
        <f t="shared" si="9"/>
        <v>4</v>
      </c>
      <c r="V111" s="59">
        <f t="shared" si="9"/>
        <v>4</v>
      </c>
      <c r="W111" s="59">
        <f t="shared" si="9"/>
        <v>4</v>
      </c>
      <c r="X111" s="59">
        <f t="shared" si="9"/>
        <v>3</v>
      </c>
      <c r="Y111" s="59">
        <f t="shared" si="9"/>
        <v>4</v>
      </c>
      <c r="Z111" s="59">
        <f t="shared" si="8"/>
        <v>4</v>
      </c>
      <c r="AA111" s="59">
        <f t="shared" si="8"/>
        <v>3</v>
      </c>
      <c r="AB111" s="59">
        <f t="shared" si="8"/>
        <v>4</v>
      </c>
      <c r="AC111" s="59">
        <f t="shared" si="8"/>
        <v>3</v>
      </c>
      <c r="AD111" s="59">
        <f t="shared" si="8"/>
        <v>4</v>
      </c>
      <c r="AE111" s="59">
        <f t="shared" si="8"/>
        <v>3</v>
      </c>
      <c r="AG111" s="61"/>
    </row>
    <row r="112" spans="1:33" x14ac:dyDescent="0.2">
      <c r="A112" s="47">
        <v>111</v>
      </c>
      <c r="B112" s="47">
        <v>1.63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1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59">
        <f t="shared" si="7"/>
        <v>1</v>
      </c>
      <c r="R112" s="59">
        <f t="shared" si="10"/>
        <v>1</v>
      </c>
      <c r="S112" s="59">
        <f t="shared" si="9"/>
        <v>1</v>
      </c>
      <c r="T112" s="59">
        <f t="shared" si="9"/>
        <v>1</v>
      </c>
      <c r="U112" s="59">
        <f t="shared" si="9"/>
        <v>1</v>
      </c>
      <c r="V112" s="59">
        <f t="shared" si="9"/>
        <v>1</v>
      </c>
      <c r="W112" s="59">
        <f t="shared" si="9"/>
        <v>1</v>
      </c>
      <c r="X112" s="59">
        <f t="shared" si="9"/>
        <v>1</v>
      </c>
      <c r="Y112" s="59">
        <f t="shared" si="9"/>
        <v>1</v>
      </c>
      <c r="Z112" s="59">
        <f t="shared" si="8"/>
        <v>0</v>
      </c>
      <c r="AA112" s="59">
        <f t="shared" si="8"/>
        <v>1</v>
      </c>
      <c r="AB112" s="59">
        <f t="shared" si="8"/>
        <v>1</v>
      </c>
      <c r="AC112" s="59">
        <f t="shared" si="8"/>
        <v>1</v>
      </c>
      <c r="AD112" s="59">
        <f t="shared" si="8"/>
        <v>1</v>
      </c>
      <c r="AE112" s="59">
        <f t="shared" si="8"/>
        <v>1</v>
      </c>
      <c r="AG112" s="61"/>
    </row>
    <row r="113" spans="1:33" x14ac:dyDescent="0.2">
      <c r="A113" s="47">
        <v>112</v>
      </c>
      <c r="B113" s="47">
        <v>1.63</v>
      </c>
      <c r="C113" s="47">
        <v>1</v>
      </c>
      <c r="D113" s="47">
        <v>0</v>
      </c>
      <c r="E113" s="47">
        <v>0</v>
      </c>
      <c r="F113" s="47">
        <v>1</v>
      </c>
      <c r="G113" s="47">
        <v>1</v>
      </c>
      <c r="H113" s="47">
        <v>0</v>
      </c>
      <c r="I113" s="47">
        <v>1</v>
      </c>
      <c r="J113" s="47">
        <v>0</v>
      </c>
      <c r="K113" s="47">
        <v>0</v>
      </c>
      <c r="L113" s="47">
        <v>0</v>
      </c>
      <c r="M113" s="47">
        <v>0</v>
      </c>
      <c r="N113" s="47">
        <v>1</v>
      </c>
      <c r="O113" s="47">
        <v>0</v>
      </c>
      <c r="P113" s="47">
        <v>0</v>
      </c>
      <c r="Q113" s="59">
        <f t="shared" si="7"/>
        <v>5</v>
      </c>
      <c r="R113" s="59">
        <f t="shared" si="10"/>
        <v>4</v>
      </c>
      <c r="S113" s="59">
        <f t="shared" si="9"/>
        <v>5</v>
      </c>
      <c r="T113" s="59">
        <f t="shared" si="9"/>
        <v>5</v>
      </c>
      <c r="U113" s="59">
        <f t="shared" si="9"/>
        <v>4</v>
      </c>
      <c r="V113" s="59">
        <f t="shared" si="9"/>
        <v>4</v>
      </c>
      <c r="W113" s="59">
        <f t="shared" si="9"/>
        <v>5</v>
      </c>
      <c r="X113" s="59">
        <f t="shared" si="9"/>
        <v>4</v>
      </c>
      <c r="Y113" s="59">
        <f t="shared" si="9"/>
        <v>5</v>
      </c>
      <c r="Z113" s="59">
        <f t="shared" si="8"/>
        <v>5</v>
      </c>
      <c r="AA113" s="59">
        <f t="shared" si="8"/>
        <v>5</v>
      </c>
      <c r="AB113" s="59">
        <f t="shared" si="8"/>
        <v>5</v>
      </c>
      <c r="AC113" s="59">
        <f t="shared" si="8"/>
        <v>4</v>
      </c>
      <c r="AD113" s="59">
        <f t="shared" si="8"/>
        <v>5</v>
      </c>
      <c r="AE113" s="59">
        <f t="shared" si="8"/>
        <v>5</v>
      </c>
      <c r="AG113" s="61"/>
    </row>
    <row r="114" spans="1:33" x14ac:dyDescent="0.2">
      <c r="A114" s="47">
        <v>113</v>
      </c>
      <c r="B114" s="47">
        <v>1.72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</v>
      </c>
      <c r="J114" s="47">
        <v>0</v>
      </c>
      <c r="K114" s="47">
        <v>1</v>
      </c>
      <c r="L114" s="47">
        <v>0</v>
      </c>
      <c r="M114" s="47">
        <v>0</v>
      </c>
      <c r="N114" s="47">
        <v>1</v>
      </c>
      <c r="O114" s="47">
        <v>0</v>
      </c>
      <c r="P114" s="47">
        <v>1</v>
      </c>
      <c r="Q114" s="59">
        <f t="shared" si="7"/>
        <v>4</v>
      </c>
      <c r="R114" s="59">
        <f t="shared" si="10"/>
        <v>4</v>
      </c>
      <c r="S114" s="59">
        <f t="shared" si="9"/>
        <v>4</v>
      </c>
      <c r="T114" s="59">
        <f t="shared" si="9"/>
        <v>4</v>
      </c>
      <c r="U114" s="59">
        <f t="shared" si="9"/>
        <v>4</v>
      </c>
      <c r="V114" s="59">
        <f t="shared" si="9"/>
        <v>4</v>
      </c>
      <c r="W114" s="59">
        <f t="shared" si="9"/>
        <v>4</v>
      </c>
      <c r="X114" s="59">
        <f t="shared" si="9"/>
        <v>3</v>
      </c>
      <c r="Y114" s="59">
        <f t="shared" si="9"/>
        <v>4</v>
      </c>
      <c r="Z114" s="59">
        <f t="shared" si="8"/>
        <v>3</v>
      </c>
      <c r="AA114" s="59">
        <f t="shared" si="8"/>
        <v>4</v>
      </c>
      <c r="AB114" s="59">
        <f t="shared" si="8"/>
        <v>4</v>
      </c>
      <c r="AC114" s="59">
        <f t="shared" si="8"/>
        <v>3</v>
      </c>
      <c r="AD114" s="59">
        <f t="shared" si="8"/>
        <v>4</v>
      </c>
      <c r="AE114" s="59">
        <f t="shared" si="8"/>
        <v>3</v>
      </c>
      <c r="AG114" s="61"/>
    </row>
    <row r="115" spans="1:33" x14ac:dyDescent="0.2">
      <c r="A115" s="47">
        <v>114</v>
      </c>
      <c r="B115" s="47">
        <v>1.83</v>
      </c>
      <c r="C115" s="47">
        <v>0</v>
      </c>
      <c r="D115" s="47">
        <v>0</v>
      </c>
      <c r="E115" s="47">
        <v>0</v>
      </c>
      <c r="F115" s="47">
        <v>0</v>
      </c>
      <c r="G115" s="47">
        <v>1</v>
      </c>
      <c r="H115" s="47">
        <v>1</v>
      </c>
      <c r="I115" s="47">
        <v>1</v>
      </c>
      <c r="J115" s="47">
        <v>0</v>
      </c>
      <c r="K115" s="47">
        <v>0</v>
      </c>
      <c r="L115" s="47">
        <v>0</v>
      </c>
      <c r="M115" s="47">
        <v>1</v>
      </c>
      <c r="N115" s="47">
        <v>1</v>
      </c>
      <c r="O115" s="47">
        <v>1</v>
      </c>
      <c r="P115" s="47">
        <v>1</v>
      </c>
      <c r="Q115" s="59">
        <f t="shared" si="7"/>
        <v>7</v>
      </c>
      <c r="R115" s="59">
        <f t="shared" si="10"/>
        <v>7</v>
      </c>
      <c r="S115" s="59">
        <f t="shared" si="9"/>
        <v>7</v>
      </c>
      <c r="T115" s="59">
        <f t="shared" si="9"/>
        <v>7</v>
      </c>
      <c r="U115" s="59">
        <f t="shared" si="9"/>
        <v>7</v>
      </c>
      <c r="V115" s="59">
        <f t="shared" si="9"/>
        <v>6</v>
      </c>
      <c r="W115" s="59">
        <f t="shared" si="9"/>
        <v>6</v>
      </c>
      <c r="X115" s="59">
        <f t="shared" si="9"/>
        <v>6</v>
      </c>
      <c r="Y115" s="59">
        <f t="shared" si="9"/>
        <v>7</v>
      </c>
      <c r="Z115" s="59">
        <f t="shared" si="8"/>
        <v>7</v>
      </c>
      <c r="AA115" s="59">
        <f t="shared" si="8"/>
        <v>7</v>
      </c>
      <c r="AB115" s="59">
        <f t="shared" si="8"/>
        <v>6</v>
      </c>
      <c r="AC115" s="59">
        <f t="shared" si="8"/>
        <v>6</v>
      </c>
      <c r="AD115" s="59">
        <f t="shared" si="8"/>
        <v>6</v>
      </c>
      <c r="AE115" s="59">
        <f t="shared" si="8"/>
        <v>6</v>
      </c>
      <c r="AG115" s="61"/>
    </row>
    <row r="116" spans="1:33" x14ac:dyDescent="0.2">
      <c r="A116" s="47">
        <v>115</v>
      </c>
      <c r="B116" s="47">
        <v>1.73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</v>
      </c>
      <c r="J116" s="47">
        <v>0</v>
      </c>
      <c r="K116" s="47">
        <v>1</v>
      </c>
      <c r="L116" s="47">
        <v>0</v>
      </c>
      <c r="M116" s="47">
        <v>1</v>
      </c>
      <c r="N116" s="47">
        <v>1</v>
      </c>
      <c r="O116" s="47">
        <v>1</v>
      </c>
      <c r="P116" s="47">
        <v>0</v>
      </c>
      <c r="Q116" s="59">
        <f t="shared" si="7"/>
        <v>5</v>
      </c>
      <c r="R116" s="59">
        <f t="shared" si="10"/>
        <v>5</v>
      </c>
      <c r="S116" s="59">
        <f t="shared" si="9"/>
        <v>5</v>
      </c>
      <c r="T116" s="59">
        <f t="shared" si="9"/>
        <v>5</v>
      </c>
      <c r="U116" s="59">
        <f t="shared" si="9"/>
        <v>5</v>
      </c>
      <c r="V116" s="59">
        <f t="shared" si="9"/>
        <v>5</v>
      </c>
      <c r="W116" s="59">
        <f t="shared" si="9"/>
        <v>5</v>
      </c>
      <c r="X116" s="59">
        <f t="shared" si="9"/>
        <v>4</v>
      </c>
      <c r="Y116" s="59">
        <f t="shared" si="9"/>
        <v>5</v>
      </c>
      <c r="Z116" s="59">
        <f t="shared" si="8"/>
        <v>4</v>
      </c>
      <c r="AA116" s="59">
        <f t="shared" si="8"/>
        <v>5</v>
      </c>
      <c r="AB116" s="59">
        <f t="shared" si="8"/>
        <v>4</v>
      </c>
      <c r="AC116" s="59">
        <f t="shared" si="8"/>
        <v>4</v>
      </c>
      <c r="AD116" s="59">
        <f t="shared" si="8"/>
        <v>4</v>
      </c>
      <c r="AE116" s="59">
        <f t="shared" si="8"/>
        <v>5</v>
      </c>
      <c r="AG116" s="61"/>
    </row>
    <row r="117" spans="1:33" x14ac:dyDescent="0.2">
      <c r="A117" s="47">
        <v>116</v>
      </c>
      <c r="B117" s="47">
        <v>1.6</v>
      </c>
      <c r="C117" s="47">
        <v>1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1</v>
      </c>
      <c r="N117" s="47">
        <v>0</v>
      </c>
      <c r="O117" s="47">
        <v>1</v>
      </c>
      <c r="P117" s="47">
        <v>0</v>
      </c>
      <c r="Q117" s="59">
        <f t="shared" si="7"/>
        <v>3</v>
      </c>
      <c r="R117" s="59">
        <f t="shared" si="10"/>
        <v>2</v>
      </c>
      <c r="S117" s="59">
        <f t="shared" si="9"/>
        <v>3</v>
      </c>
      <c r="T117" s="59">
        <f t="shared" si="9"/>
        <v>3</v>
      </c>
      <c r="U117" s="59">
        <f t="shared" si="9"/>
        <v>3</v>
      </c>
      <c r="V117" s="59">
        <f t="shared" si="9"/>
        <v>3</v>
      </c>
      <c r="W117" s="59">
        <f t="shared" si="9"/>
        <v>3</v>
      </c>
      <c r="X117" s="59">
        <f t="shared" si="9"/>
        <v>3</v>
      </c>
      <c r="Y117" s="59">
        <f t="shared" si="9"/>
        <v>3</v>
      </c>
      <c r="Z117" s="59">
        <f t="shared" si="8"/>
        <v>3</v>
      </c>
      <c r="AA117" s="59">
        <f t="shared" si="8"/>
        <v>3</v>
      </c>
      <c r="AB117" s="59">
        <f t="shared" si="8"/>
        <v>2</v>
      </c>
      <c r="AC117" s="59">
        <f t="shared" si="8"/>
        <v>3</v>
      </c>
      <c r="AD117" s="59">
        <f t="shared" si="8"/>
        <v>2</v>
      </c>
      <c r="AE117" s="59">
        <f t="shared" si="8"/>
        <v>3</v>
      </c>
      <c r="AG117" s="61"/>
    </row>
    <row r="118" spans="1:33" x14ac:dyDescent="0.2">
      <c r="A118" s="47">
        <v>117</v>
      </c>
      <c r="B118" s="47">
        <v>1.7</v>
      </c>
      <c r="C118" s="47">
        <v>1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</v>
      </c>
      <c r="J118" s="47">
        <v>0</v>
      </c>
      <c r="K118" s="47">
        <v>1</v>
      </c>
      <c r="L118" s="47">
        <v>1</v>
      </c>
      <c r="M118" s="47">
        <v>0</v>
      </c>
      <c r="N118" s="47">
        <v>0</v>
      </c>
      <c r="O118" s="47">
        <v>0</v>
      </c>
      <c r="P118" s="47">
        <v>0</v>
      </c>
      <c r="Q118" s="59">
        <f t="shared" si="7"/>
        <v>4</v>
      </c>
      <c r="R118" s="59">
        <f t="shared" si="10"/>
        <v>3</v>
      </c>
      <c r="S118" s="59">
        <f t="shared" si="9"/>
        <v>4</v>
      </c>
      <c r="T118" s="59">
        <f t="shared" si="9"/>
        <v>4</v>
      </c>
      <c r="U118" s="59">
        <f t="shared" si="9"/>
        <v>4</v>
      </c>
      <c r="V118" s="59">
        <f t="shared" si="9"/>
        <v>4</v>
      </c>
      <c r="W118" s="59">
        <f t="shared" si="9"/>
        <v>4</v>
      </c>
      <c r="X118" s="59">
        <f t="shared" si="9"/>
        <v>3</v>
      </c>
      <c r="Y118" s="59">
        <f t="shared" si="9"/>
        <v>4</v>
      </c>
      <c r="Z118" s="59">
        <f t="shared" si="8"/>
        <v>3</v>
      </c>
      <c r="AA118" s="59">
        <f t="shared" si="8"/>
        <v>3</v>
      </c>
      <c r="AB118" s="59">
        <f t="shared" si="8"/>
        <v>4</v>
      </c>
      <c r="AC118" s="59">
        <f t="shared" si="8"/>
        <v>4</v>
      </c>
      <c r="AD118" s="59">
        <f t="shared" si="8"/>
        <v>4</v>
      </c>
      <c r="AE118" s="59">
        <f t="shared" si="8"/>
        <v>4</v>
      </c>
      <c r="AG118" s="61"/>
    </row>
    <row r="119" spans="1:33" x14ac:dyDescent="0.2">
      <c r="A119" s="47">
        <v>118</v>
      </c>
      <c r="B119" s="47">
        <v>1.57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1</v>
      </c>
      <c r="O119" s="47">
        <v>1</v>
      </c>
      <c r="P119" s="47">
        <v>0</v>
      </c>
      <c r="Q119" s="59">
        <f t="shared" si="7"/>
        <v>2</v>
      </c>
      <c r="R119" s="59">
        <f t="shared" si="10"/>
        <v>2</v>
      </c>
      <c r="S119" s="59">
        <f t="shared" si="9"/>
        <v>2</v>
      </c>
      <c r="T119" s="59">
        <f t="shared" si="9"/>
        <v>2</v>
      </c>
      <c r="U119" s="59">
        <f t="shared" si="9"/>
        <v>2</v>
      </c>
      <c r="V119" s="59">
        <f t="shared" si="9"/>
        <v>2</v>
      </c>
      <c r="W119" s="59">
        <f t="shared" si="9"/>
        <v>2</v>
      </c>
      <c r="X119" s="59">
        <f t="shared" si="9"/>
        <v>2</v>
      </c>
      <c r="Y119" s="59">
        <f t="shared" si="9"/>
        <v>2</v>
      </c>
      <c r="Z119" s="59">
        <f t="shared" si="8"/>
        <v>2</v>
      </c>
      <c r="AA119" s="59">
        <f t="shared" si="8"/>
        <v>2</v>
      </c>
      <c r="AB119" s="59">
        <f t="shared" si="8"/>
        <v>2</v>
      </c>
      <c r="AC119" s="59">
        <f t="shared" si="8"/>
        <v>1</v>
      </c>
      <c r="AD119" s="59">
        <f t="shared" si="8"/>
        <v>1</v>
      </c>
      <c r="AE119" s="59">
        <f t="shared" si="8"/>
        <v>2</v>
      </c>
      <c r="AG119" s="61"/>
    </row>
    <row r="120" spans="1:33" x14ac:dyDescent="0.2">
      <c r="A120" s="47">
        <v>119</v>
      </c>
      <c r="B120" s="47">
        <v>1.83</v>
      </c>
      <c r="C120" s="47">
        <v>0</v>
      </c>
      <c r="D120" s="47">
        <v>1</v>
      </c>
      <c r="E120" s="47">
        <v>0</v>
      </c>
      <c r="F120" s="47">
        <v>1</v>
      </c>
      <c r="G120" s="47">
        <v>1</v>
      </c>
      <c r="H120" s="47">
        <v>1</v>
      </c>
      <c r="I120" s="47">
        <v>1</v>
      </c>
      <c r="J120" s="47">
        <v>1</v>
      </c>
      <c r="K120" s="47">
        <v>1</v>
      </c>
      <c r="L120" s="47">
        <v>1</v>
      </c>
      <c r="M120" s="47">
        <v>1</v>
      </c>
      <c r="N120" s="47">
        <v>1</v>
      </c>
      <c r="O120" s="47">
        <v>1</v>
      </c>
      <c r="P120" s="47">
        <v>1</v>
      </c>
      <c r="Q120" s="59">
        <f t="shared" si="7"/>
        <v>12</v>
      </c>
      <c r="R120" s="59">
        <f t="shared" si="10"/>
        <v>12</v>
      </c>
      <c r="S120" s="59">
        <f t="shared" si="9"/>
        <v>11</v>
      </c>
      <c r="T120" s="59">
        <f t="shared" si="9"/>
        <v>12</v>
      </c>
      <c r="U120" s="59">
        <f t="shared" si="9"/>
        <v>11</v>
      </c>
      <c r="V120" s="59">
        <f t="shared" si="9"/>
        <v>11</v>
      </c>
      <c r="W120" s="59">
        <f t="shared" si="9"/>
        <v>11</v>
      </c>
      <c r="X120" s="59">
        <f t="shared" si="9"/>
        <v>11</v>
      </c>
      <c r="Y120" s="59">
        <f t="shared" si="9"/>
        <v>11</v>
      </c>
      <c r="Z120" s="59">
        <f t="shared" si="8"/>
        <v>11</v>
      </c>
      <c r="AA120" s="59">
        <f t="shared" si="8"/>
        <v>11</v>
      </c>
      <c r="AB120" s="59">
        <f t="shared" si="8"/>
        <v>11</v>
      </c>
      <c r="AC120" s="59">
        <f t="shared" si="8"/>
        <v>11</v>
      </c>
      <c r="AD120" s="59">
        <f t="shared" si="8"/>
        <v>11</v>
      </c>
      <c r="AE120" s="59">
        <f t="shared" si="8"/>
        <v>11</v>
      </c>
      <c r="AG120" s="61"/>
    </row>
    <row r="121" spans="1:33" x14ac:dyDescent="0.2">
      <c r="A121" s="47">
        <v>120</v>
      </c>
      <c r="B121" s="47">
        <v>1.61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1</v>
      </c>
      <c r="L121" s="47">
        <v>0</v>
      </c>
      <c r="M121" s="47">
        <v>1</v>
      </c>
      <c r="N121" s="47">
        <v>0</v>
      </c>
      <c r="O121" s="47">
        <v>0</v>
      </c>
      <c r="P121" s="47">
        <v>0</v>
      </c>
      <c r="Q121" s="59">
        <f t="shared" si="7"/>
        <v>2</v>
      </c>
      <c r="R121" s="59">
        <f t="shared" si="10"/>
        <v>2</v>
      </c>
      <c r="S121" s="59">
        <f t="shared" si="9"/>
        <v>2</v>
      </c>
      <c r="T121" s="59">
        <f t="shared" si="9"/>
        <v>2</v>
      </c>
      <c r="U121" s="59">
        <f t="shared" si="9"/>
        <v>2</v>
      </c>
      <c r="V121" s="59">
        <f t="shared" si="9"/>
        <v>2</v>
      </c>
      <c r="W121" s="59">
        <f t="shared" si="9"/>
        <v>2</v>
      </c>
      <c r="X121" s="59">
        <f t="shared" si="9"/>
        <v>2</v>
      </c>
      <c r="Y121" s="59">
        <f t="shared" si="9"/>
        <v>2</v>
      </c>
      <c r="Z121" s="59">
        <f t="shared" si="8"/>
        <v>1</v>
      </c>
      <c r="AA121" s="59">
        <f t="shared" si="8"/>
        <v>2</v>
      </c>
      <c r="AB121" s="59">
        <f t="shared" si="8"/>
        <v>1</v>
      </c>
      <c r="AC121" s="59">
        <f t="shared" si="8"/>
        <v>2</v>
      </c>
      <c r="AD121" s="59">
        <f t="shared" si="8"/>
        <v>2</v>
      </c>
      <c r="AE121" s="59">
        <f t="shared" si="8"/>
        <v>2</v>
      </c>
      <c r="AG121" s="61"/>
    </row>
    <row r="122" spans="1:33" x14ac:dyDescent="0.2">
      <c r="A122" s="47">
        <v>121</v>
      </c>
      <c r="B122" s="47">
        <v>1.78</v>
      </c>
      <c r="C122" s="47">
        <v>0</v>
      </c>
      <c r="D122" s="47">
        <v>0</v>
      </c>
      <c r="E122" s="47">
        <v>0</v>
      </c>
      <c r="F122" s="47">
        <v>1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1</v>
      </c>
      <c r="M122" s="47">
        <v>1</v>
      </c>
      <c r="N122" s="47">
        <v>1</v>
      </c>
      <c r="O122" s="47">
        <v>1</v>
      </c>
      <c r="P122" s="47">
        <v>0</v>
      </c>
      <c r="Q122" s="59">
        <f t="shared" si="7"/>
        <v>5</v>
      </c>
      <c r="R122" s="59">
        <f t="shared" si="10"/>
        <v>5</v>
      </c>
      <c r="S122" s="59">
        <f t="shared" si="9"/>
        <v>5</v>
      </c>
      <c r="T122" s="59">
        <f t="shared" si="9"/>
        <v>5</v>
      </c>
      <c r="U122" s="59">
        <f t="shared" si="9"/>
        <v>4</v>
      </c>
      <c r="V122" s="59">
        <f t="shared" si="9"/>
        <v>5</v>
      </c>
      <c r="W122" s="59">
        <f t="shared" si="9"/>
        <v>5</v>
      </c>
      <c r="X122" s="59">
        <f t="shared" si="9"/>
        <v>5</v>
      </c>
      <c r="Y122" s="59">
        <f t="shared" si="9"/>
        <v>5</v>
      </c>
      <c r="Z122" s="59">
        <f t="shared" si="8"/>
        <v>5</v>
      </c>
      <c r="AA122" s="59">
        <f t="shared" si="8"/>
        <v>4</v>
      </c>
      <c r="AB122" s="59">
        <f t="shared" si="8"/>
        <v>4</v>
      </c>
      <c r="AC122" s="59">
        <f t="shared" si="8"/>
        <v>4</v>
      </c>
      <c r="AD122" s="59">
        <f t="shared" si="8"/>
        <v>4</v>
      </c>
      <c r="AE122" s="59">
        <f t="shared" si="8"/>
        <v>5</v>
      </c>
      <c r="AG122" s="61"/>
    </row>
    <row r="123" spans="1:33" x14ac:dyDescent="0.2">
      <c r="A123" s="47">
        <v>122</v>
      </c>
      <c r="B123" s="47">
        <v>1.61</v>
      </c>
      <c r="C123" s="47">
        <v>0</v>
      </c>
      <c r="D123" s="47">
        <v>0</v>
      </c>
      <c r="E123" s="47">
        <v>0</v>
      </c>
      <c r="F123" s="47">
        <v>0</v>
      </c>
      <c r="G123" s="47">
        <v>1</v>
      </c>
      <c r="H123" s="47">
        <v>0</v>
      </c>
      <c r="I123" s="47">
        <v>1</v>
      </c>
      <c r="J123" s="47">
        <v>0</v>
      </c>
      <c r="K123" s="47">
        <v>0</v>
      </c>
      <c r="L123" s="47">
        <v>1</v>
      </c>
      <c r="M123" s="47">
        <v>1</v>
      </c>
      <c r="N123" s="47">
        <v>1</v>
      </c>
      <c r="O123" s="47">
        <v>0</v>
      </c>
      <c r="P123" s="47">
        <v>0</v>
      </c>
      <c r="Q123" s="59">
        <f t="shared" si="7"/>
        <v>5</v>
      </c>
      <c r="R123" s="59">
        <f t="shared" si="10"/>
        <v>5</v>
      </c>
      <c r="S123" s="59">
        <f t="shared" si="9"/>
        <v>5</v>
      </c>
      <c r="T123" s="59">
        <f t="shared" si="9"/>
        <v>5</v>
      </c>
      <c r="U123" s="59">
        <f t="shared" si="9"/>
        <v>5</v>
      </c>
      <c r="V123" s="59">
        <f t="shared" si="9"/>
        <v>4</v>
      </c>
      <c r="W123" s="59">
        <f t="shared" si="9"/>
        <v>5</v>
      </c>
      <c r="X123" s="59">
        <f t="shared" si="9"/>
        <v>4</v>
      </c>
      <c r="Y123" s="59">
        <f t="shared" si="9"/>
        <v>5</v>
      </c>
      <c r="Z123" s="59">
        <f t="shared" si="8"/>
        <v>5</v>
      </c>
      <c r="AA123" s="59">
        <f t="shared" si="8"/>
        <v>4</v>
      </c>
      <c r="AB123" s="59">
        <f t="shared" si="8"/>
        <v>4</v>
      </c>
      <c r="AC123" s="59">
        <f t="shared" si="8"/>
        <v>4</v>
      </c>
      <c r="AD123" s="59">
        <f t="shared" si="8"/>
        <v>5</v>
      </c>
      <c r="AE123" s="59">
        <f t="shared" si="8"/>
        <v>5</v>
      </c>
      <c r="AG123" s="61"/>
    </row>
    <row r="124" spans="1:33" x14ac:dyDescent="0.2">
      <c r="A124" s="47">
        <v>123</v>
      </c>
      <c r="B124" s="47">
        <v>1.62</v>
      </c>
      <c r="C124" s="47">
        <v>0</v>
      </c>
      <c r="D124" s="47">
        <v>0</v>
      </c>
      <c r="E124" s="47">
        <v>0</v>
      </c>
      <c r="F124" s="47">
        <v>0</v>
      </c>
      <c r="G124" s="47">
        <v>1</v>
      </c>
      <c r="H124" s="47">
        <v>1</v>
      </c>
      <c r="I124" s="47">
        <v>1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59">
        <f t="shared" si="7"/>
        <v>3</v>
      </c>
      <c r="R124" s="59">
        <f t="shared" si="10"/>
        <v>3</v>
      </c>
      <c r="S124" s="59">
        <f t="shared" si="9"/>
        <v>3</v>
      </c>
      <c r="T124" s="59">
        <f t="shared" si="9"/>
        <v>3</v>
      </c>
      <c r="U124" s="59">
        <f t="shared" si="9"/>
        <v>3</v>
      </c>
      <c r="V124" s="59">
        <f t="shared" si="9"/>
        <v>2</v>
      </c>
      <c r="W124" s="59">
        <f t="shared" si="9"/>
        <v>2</v>
      </c>
      <c r="X124" s="59">
        <f t="shared" si="9"/>
        <v>2</v>
      </c>
      <c r="Y124" s="59">
        <f t="shared" si="9"/>
        <v>3</v>
      </c>
      <c r="Z124" s="59">
        <f t="shared" si="8"/>
        <v>3</v>
      </c>
      <c r="AA124" s="59">
        <f t="shared" si="8"/>
        <v>3</v>
      </c>
      <c r="AB124" s="59">
        <f t="shared" si="8"/>
        <v>3</v>
      </c>
      <c r="AC124" s="59">
        <f t="shared" si="8"/>
        <v>3</v>
      </c>
      <c r="AD124" s="59">
        <f t="shared" si="8"/>
        <v>3</v>
      </c>
      <c r="AE124" s="59">
        <f t="shared" si="8"/>
        <v>3</v>
      </c>
      <c r="AG124" s="61"/>
    </row>
    <row r="125" spans="1:33" x14ac:dyDescent="0.2">
      <c r="A125" s="47">
        <v>124</v>
      </c>
      <c r="B125" s="47">
        <v>1.61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</v>
      </c>
      <c r="J125" s="47">
        <v>0</v>
      </c>
      <c r="K125" s="47">
        <v>0</v>
      </c>
      <c r="L125" s="47">
        <v>1</v>
      </c>
      <c r="M125" s="47">
        <v>0</v>
      </c>
      <c r="N125" s="47">
        <v>1</v>
      </c>
      <c r="O125" s="47">
        <v>0</v>
      </c>
      <c r="P125" s="47">
        <v>0</v>
      </c>
      <c r="Q125" s="59">
        <f t="shared" si="7"/>
        <v>3</v>
      </c>
      <c r="R125" s="59">
        <f t="shared" si="10"/>
        <v>3</v>
      </c>
      <c r="S125" s="59">
        <f t="shared" si="9"/>
        <v>3</v>
      </c>
      <c r="T125" s="59">
        <f t="shared" si="9"/>
        <v>3</v>
      </c>
      <c r="U125" s="59">
        <f t="shared" si="9"/>
        <v>3</v>
      </c>
      <c r="V125" s="59">
        <f t="shared" si="9"/>
        <v>3</v>
      </c>
      <c r="W125" s="59">
        <f t="shared" si="9"/>
        <v>3</v>
      </c>
      <c r="X125" s="59">
        <f t="shared" si="9"/>
        <v>2</v>
      </c>
      <c r="Y125" s="59">
        <f t="shared" si="9"/>
        <v>3</v>
      </c>
      <c r="Z125" s="59">
        <f t="shared" si="8"/>
        <v>3</v>
      </c>
      <c r="AA125" s="59">
        <f t="shared" si="8"/>
        <v>2</v>
      </c>
      <c r="AB125" s="59">
        <f t="shared" si="8"/>
        <v>3</v>
      </c>
      <c r="AC125" s="59">
        <f t="shared" si="8"/>
        <v>2</v>
      </c>
      <c r="AD125" s="59">
        <f t="shared" si="8"/>
        <v>3</v>
      </c>
      <c r="AE125" s="59">
        <f t="shared" si="8"/>
        <v>3</v>
      </c>
      <c r="AG125" s="61"/>
    </row>
    <row r="126" spans="1:33" x14ac:dyDescent="0.2">
      <c r="A126" s="47">
        <v>125</v>
      </c>
      <c r="B126" s="47">
        <v>1.7</v>
      </c>
      <c r="C126" s="47">
        <v>0</v>
      </c>
      <c r="D126" s="47">
        <v>0</v>
      </c>
      <c r="E126" s="47">
        <v>0</v>
      </c>
      <c r="F126" s="47">
        <v>0</v>
      </c>
      <c r="G126" s="47">
        <v>1</v>
      </c>
      <c r="H126" s="47">
        <v>1</v>
      </c>
      <c r="I126" s="47">
        <v>1</v>
      </c>
      <c r="J126" s="47">
        <v>0</v>
      </c>
      <c r="K126" s="47">
        <v>1</v>
      </c>
      <c r="L126" s="47">
        <v>1</v>
      </c>
      <c r="M126" s="47">
        <v>1</v>
      </c>
      <c r="N126" s="47">
        <v>0</v>
      </c>
      <c r="O126" s="47">
        <v>1</v>
      </c>
      <c r="P126" s="47">
        <v>0</v>
      </c>
      <c r="Q126" s="59">
        <f t="shared" si="7"/>
        <v>7</v>
      </c>
      <c r="R126" s="59">
        <f t="shared" si="10"/>
        <v>7</v>
      </c>
      <c r="S126" s="59">
        <f t="shared" si="9"/>
        <v>7</v>
      </c>
      <c r="T126" s="59">
        <f t="shared" si="9"/>
        <v>7</v>
      </c>
      <c r="U126" s="59">
        <f t="shared" si="9"/>
        <v>7</v>
      </c>
      <c r="V126" s="59">
        <f t="shared" si="9"/>
        <v>6</v>
      </c>
      <c r="W126" s="59">
        <f t="shared" si="9"/>
        <v>6</v>
      </c>
      <c r="X126" s="59">
        <f t="shared" si="9"/>
        <v>6</v>
      </c>
      <c r="Y126" s="59">
        <f t="shared" si="9"/>
        <v>7</v>
      </c>
      <c r="Z126" s="59">
        <f t="shared" si="8"/>
        <v>6</v>
      </c>
      <c r="AA126" s="59">
        <f t="shared" si="8"/>
        <v>6</v>
      </c>
      <c r="AB126" s="59">
        <f t="shared" si="8"/>
        <v>6</v>
      </c>
      <c r="AC126" s="59">
        <f t="shared" ref="AC126:AE189" si="11">$Q126-N126</f>
        <v>7</v>
      </c>
      <c r="AD126" s="59">
        <f t="shared" si="11"/>
        <v>6</v>
      </c>
      <c r="AE126" s="59">
        <f t="shared" si="11"/>
        <v>7</v>
      </c>
      <c r="AG126" s="61"/>
    </row>
    <row r="127" spans="1:33" x14ac:dyDescent="0.2">
      <c r="A127" s="47">
        <v>126</v>
      </c>
      <c r="B127" s="47">
        <v>1.66</v>
      </c>
      <c r="C127" s="47">
        <v>0</v>
      </c>
      <c r="D127" s="47">
        <v>1</v>
      </c>
      <c r="E127" s="47">
        <v>1</v>
      </c>
      <c r="F127" s="47">
        <v>1</v>
      </c>
      <c r="G127" s="47">
        <v>0</v>
      </c>
      <c r="H127" s="47">
        <v>0</v>
      </c>
      <c r="I127" s="47">
        <v>0</v>
      </c>
      <c r="J127" s="47">
        <v>0</v>
      </c>
      <c r="K127" s="47">
        <v>1</v>
      </c>
      <c r="L127" s="47">
        <v>1</v>
      </c>
      <c r="M127" s="47">
        <v>1</v>
      </c>
      <c r="N127" s="47">
        <v>0</v>
      </c>
      <c r="O127" s="47">
        <v>1</v>
      </c>
      <c r="P127" s="47">
        <v>1</v>
      </c>
      <c r="Q127" s="59">
        <f t="shared" si="7"/>
        <v>8</v>
      </c>
      <c r="R127" s="59">
        <f t="shared" si="10"/>
        <v>8</v>
      </c>
      <c r="S127" s="59">
        <f t="shared" si="9"/>
        <v>7</v>
      </c>
      <c r="T127" s="59">
        <f t="shared" si="9"/>
        <v>7</v>
      </c>
      <c r="U127" s="59">
        <f t="shared" si="9"/>
        <v>7</v>
      </c>
      <c r="V127" s="59">
        <f t="shared" si="9"/>
        <v>8</v>
      </c>
      <c r="W127" s="59">
        <f t="shared" si="9"/>
        <v>8</v>
      </c>
      <c r="X127" s="59">
        <f t="shared" si="9"/>
        <v>8</v>
      </c>
      <c r="Y127" s="59">
        <f t="shared" si="9"/>
        <v>8</v>
      </c>
      <c r="Z127" s="59">
        <f t="shared" si="9"/>
        <v>7</v>
      </c>
      <c r="AA127" s="59">
        <f t="shared" si="9"/>
        <v>7</v>
      </c>
      <c r="AB127" s="59">
        <f t="shared" si="9"/>
        <v>7</v>
      </c>
      <c r="AC127" s="59">
        <f t="shared" si="11"/>
        <v>8</v>
      </c>
      <c r="AD127" s="59">
        <f t="shared" si="11"/>
        <v>7</v>
      </c>
      <c r="AE127" s="59">
        <f t="shared" si="11"/>
        <v>7</v>
      </c>
      <c r="AG127" s="61"/>
    </row>
    <row r="128" spans="1:33" x14ac:dyDescent="0.2">
      <c r="A128" s="47">
        <v>127</v>
      </c>
      <c r="B128" s="47">
        <v>1.78</v>
      </c>
      <c r="C128" s="47">
        <v>0</v>
      </c>
      <c r="D128" s="47">
        <v>0</v>
      </c>
      <c r="E128" s="47">
        <v>0</v>
      </c>
      <c r="F128" s="47">
        <v>0</v>
      </c>
      <c r="G128" s="47">
        <v>1</v>
      </c>
      <c r="H128" s="47">
        <v>0</v>
      </c>
      <c r="I128" s="47">
        <v>1</v>
      </c>
      <c r="J128" s="47">
        <v>0</v>
      </c>
      <c r="K128" s="47">
        <v>1</v>
      </c>
      <c r="L128" s="47">
        <v>1</v>
      </c>
      <c r="M128" s="47">
        <v>0</v>
      </c>
      <c r="N128" s="47">
        <v>1</v>
      </c>
      <c r="O128" s="47">
        <v>0</v>
      </c>
      <c r="P128" s="47">
        <v>0</v>
      </c>
      <c r="Q128" s="59">
        <f t="shared" si="7"/>
        <v>5</v>
      </c>
      <c r="R128" s="59">
        <f t="shared" si="10"/>
        <v>5</v>
      </c>
      <c r="S128" s="59">
        <f t="shared" si="9"/>
        <v>5</v>
      </c>
      <c r="T128" s="59">
        <f t="shared" si="9"/>
        <v>5</v>
      </c>
      <c r="U128" s="59">
        <f t="shared" si="9"/>
        <v>5</v>
      </c>
      <c r="V128" s="59">
        <f t="shared" si="9"/>
        <v>4</v>
      </c>
      <c r="W128" s="59">
        <f t="shared" si="9"/>
        <v>5</v>
      </c>
      <c r="X128" s="59">
        <f t="shared" si="9"/>
        <v>4</v>
      </c>
      <c r="Y128" s="59">
        <f t="shared" si="9"/>
        <v>5</v>
      </c>
      <c r="Z128" s="59">
        <f t="shared" si="9"/>
        <v>4</v>
      </c>
      <c r="AA128" s="59">
        <f t="shared" si="9"/>
        <v>4</v>
      </c>
      <c r="AB128" s="59">
        <f t="shared" si="9"/>
        <v>5</v>
      </c>
      <c r="AC128" s="59">
        <f t="shared" si="11"/>
        <v>4</v>
      </c>
      <c r="AD128" s="59">
        <f t="shared" si="11"/>
        <v>5</v>
      </c>
      <c r="AE128" s="59">
        <f t="shared" si="11"/>
        <v>5</v>
      </c>
      <c r="AG128" s="61"/>
    </row>
    <row r="129" spans="1:33" x14ac:dyDescent="0.2">
      <c r="A129" s="47">
        <v>128</v>
      </c>
      <c r="B129" s="47">
        <v>1.7</v>
      </c>
      <c r="C129" s="47">
        <v>1</v>
      </c>
      <c r="D129" s="47">
        <v>0</v>
      </c>
      <c r="E129" s="47">
        <v>1</v>
      </c>
      <c r="F129" s="47">
        <v>1</v>
      </c>
      <c r="G129" s="47">
        <v>0</v>
      </c>
      <c r="H129" s="47">
        <v>0</v>
      </c>
      <c r="I129" s="47">
        <v>1</v>
      </c>
      <c r="J129" s="47">
        <v>0</v>
      </c>
      <c r="K129" s="47">
        <v>0</v>
      </c>
      <c r="L129" s="47">
        <v>1</v>
      </c>
      <c r="M129" s="47">
        <v>1</v>
      </c>
      <c r="N129" s="47">
        <v>1</v>
      </c>
      <c r="O129" s="47">
        <v>0</v>
      </c>
      <c r="P129" s="47">
        <v>1</v>
      </c>
      <c r="Q129" s="59">
        <f t="shared" si="7"/>
        <v>8</v>
      </c>
      <c r="R129" s="59">
        <f t="shared" si="10"/>
        <v>7</v>
      </c>
      <c r="S129" s="59">
        <f t="shared" si="9"/>
        <v>8</v>
      </c>
      <c r="T129" s="59">
        <f t="shared" si="9"/>
        <v>7</v>
      </c>
      <c r="U129" s="59">
        <f t="shared" si="9"/>
        <v>7</v>
      </c>
      <c r="V129" s="59">
        <f t="shared" si="9"/>
        <v>8</v>
      </c>
      <c r="W129" s="59">
        <f t="shared" ref="W129:AB171" si="12">$Q129-H129</f>
        <v>8</v>
      </c>
      <c r="X129" s="59">
        <f t="shared" si="12"/>
        <v>7</v>
      </c>
      <c r="Y129" s="59">
        <f t="shared" si="12"/>
        <v>8</v>
      </c>
      <c r="Z129" s="59">
        <f t="shared" si="12"/>
        <v>8</v>
      </c>
      <c r="AA129" s="59">
        <f t="shared" si="12"/>
        <v>7</v>
      </c>
      <c r="AB129" s="59">
        <f t="shared" si="12"/>
        <v>7</v>
      </c>
      <c r="AC129" s="59">
        <f t="shared" si="11"/>
        <v>7</v>
      </c>
      <c r="AD129" s="59">
        <f t="shared" si="11"/>
        <v>8</v>
      </c>
      <c r="AE129" s="59">
        <f t="shared" si="11"/>
        <v>7</v>
      </c>
      <c r="AG129" s="61"/>
    </row>
    <row r="130" spans="1:33" x14ac:dyDescent="0.2">
      <c r="A130" s="47">
        <v>129</v>
      </c>
      <c r="B130" s="47">
        <v>1.7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1</v>
      </c>
      <c r="L130" s="47">
        <v>0</v>
      </c>
      <c r="M130" s="47">
        <v>0</v>
      </c>
      <c r="N130" s="47">
        <v>1</v>
      </c>
      <c r="O130" s="47">
        <v>0</v>
      </c>
      <c r="P130" s="47">
        <v>1</v>
      </c>
      <c r="Q130" s="59">
        <f t="shared" si="7"/>
        <v>3</v>
      </c>
      <c r="R130" s="59">
        <f t="shared" si="10"/>
        <v>3</v>
      </c>
      <c r="S130" s="59">
        <f t="shared" si="10"/>
        <v>3</v>
      </c>
      <c r="T130" s="59">
        <f t="shared" si="10"/>
        <v>3</v>
      </c>
      <c r="U130" s="59">
        <f t="shared" si="10"/>
        <v>3</v>
      </c>
      <c r="V130" s="59">
        <f t="shared" si="10"/>
        <v>3</v>
      </c>
      <c r="W130" s="59">
        <f t="shared" si="12"/>
        <v>3</v>
      </c>
      <c r="X130" s="59">
        <f t="shared" si="12"/>
        <v>3</v>
      </c>
      <c r="Y130" s="59">
        <f t="shared" si="12"/>
        <v>3</v>
      </c>
      <c r="Z130" s="59">
        <f t="shared" si="12"/>
        <v>2</v>
      </c>
      <c r="AA130" s="59">
        <f t="shared" si="12"/>
        <v>3</v>
      </c>
      <c r="AB130" s="59">
        <f t="shared" si="12"/>
        <v>3</v>
      </c>
      <c r="AC130" s="59">
        <f t="shared" si="11"/>
        <v>2</v>
      </c>
      <c r="AD130" s="59">
        <f t="shared" si="11"/>
        <v>3</v>
      </c>
      <c r="AE130" s="59">
        <f t="shared" si="11"/>
        <v>2</v>
      </c>
      <c r="AG130" s="61"/>
    </row>
    <row r="131" spans="1:33" x14ac:dyDescent="0.2">
      <c r="A131" s="47">
        <v>130</v>
      </c>
      <c r="B131" s="47">
        <v>1.68</v>
      </c>
      <c r="C131" s="47">
        <v>0</v>
      </c>
      <c r="D131" s="47">
        <v>0</v>
      </c>
      <c r="E131" s="47">
        <v>0</v>
      </c>
      <c r="F131" s="47">
        <v>1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1</v>
      </c>
      <c r="N131" s="47">
        <v>0</v>
      </c>
      <c r="O131" s="47">
        <v>0</v>
      </c>
      <c r="P131" s="47">
        <v>0</v>
      </c>
      <c r="Q131" s="59">
        <f t="shared" ref="Q131:Q194" si="13">SUM(C131:P131)</f>
        <v>2</v>
      </c>
      <c r="R131" s="59">
        <f t="shared" si="10"/>
        <v>2</v>
      </c>
      <c r="S131" s="59">
        <f t="shared" si="10"/>
        <v>2</v>
      </c>
      <c r="T131" s="59">
        <f t="shared" si="10"/>
        <v>2</v>
      </c>
      <c r="U131" s="59">
        <f t="shared" si="10"/>
        <v>1</v>
      </c>
      <c r="V131" s="59">
        <f t="shared" si="10"/>
        <v>2</v>
      </c>
      <c r="W131" s="59">
        <f t="shared" si="12"/>
        <v>2</v>
      </c>
      <c r="X131" s="59">
        <f t="shared" si="12"/>
        <v>2</v>
      </c>
      <c r="Y131" s="59">
        <f t="shared" si="12"/>
        <v>2</v>
      </c>
      <c r="Z131" s="59">
        <f t="shared" si="12"/>
        <v>2</v>
      </c>
      <c r="AA131" s="59">
        <f t="shared" si="12"/>
        <v>2</v>
      </c>
      <c r="AB131" s="59">
        <f t="shared" si="12"/>
        <v>1</v>
      </c>
      <c r="AC131" s="59">
        <f t="shared" si="11"/>
        <v>2</v>
      </c>
      <c r="AD131" s="59">
        <f t="shared" si="11"/>
        <v>2</v>
      </c>
      <c r="AE131" s="59">
        <f t="shared" si="11"/>
        <v>2</v>
      </c>
      <c r="AG131" s="61"/>
    </row>
    <row r="132" spans="1:33" x14ac:dyDescent="0.2">
      <c r="A132" s="47">
        <v>131</v>
      </c>
      <c r="B132" s="47">
        <v>1.53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1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1</v>
      </c>
      <c r="P132" s="47">
        <v>0</v>
      </c>
      <c r="Q132" s="59">
        <f t="shared" si="13"/>
        <v>2</v>
      </c>
      <c r="R132" s="59">
        <f t="shared" si="10"/>
        <v>2</v>
      </c>
      <c r="S132" s="59">
        <f t="shared" si="10"/>
        <v>2</v>
      </c>
      <c r="T132" s="59">
        <f t="shared" si="10"/>
        <v>2</v>
      </c>
      <c r="U132" s="59">
        <f t="shared" si="10"/>
        <v>2</v>
      </c>
      <c r="V132" s="59">
        <f t="shared" si="10"/>
        <v>2</v>
      </c>
      <c r="W132" s="59">
        <f t="shared" si="12"/>
        <v>1</v>
      </c>
      <c r="X132" s="59">
        <f t="shared" si="12"/>
        <v>2</v>
      </c>
      <c r="Y132" s="59">
        <f t="shared" si="12"/>
        <v>2</v>
      </c>
      <c r="Z132" s="59">
        <f t="shared" si="12"/>
        <v>2</v>
      </c>
      <c r="AA132" s="59">
        <f t="shared" si="12"/>
        <v>2</v>
      </c>
      <c r="AB132" s="59">
        <f t="shared" si="12"/>
        <v>2</v>
      </c>
      <c r="AC132" s="59">
        <f t="shared" si="11"/>
        <v>2</v>
      </c>
      <c r="AD132" s="59">
        <f t="shared" si="11"/>
        <v>1</v>
      </c>
      <c r="AE132" s="59">
        <f t="shared" si="11"/>
        <v>2</v>
      </c>
      <c r="AG132" s="61"/>
    </row>
    <row r="133" spans="1:33" x14ac:dyDescent="0.2">
      <c r="A133" s="47">
        <v>132</v>
      </c>
      <c r="B133" s="47">
        <v>1.71</v>
      </c>
      <c r="C133" s="47">
        <v>1</v>
      </c>
      <c r="D133" s="47">
        <v>0</v>
      </c>
      <c r="E133" s="47">
        <v>1</v>
      </c>
      <c r="F133" s="47">
        <v>1</v>
      </c>
      <c r="G133" s="47">
        <v>0</v>
      </c>
      <c r="H133" s="47">
        <v>1</v>
      </c>
      <c r="I133" s="47">
        <v>1</v>
      </c>
      <c r="J133" s="47">
        <v>0</v>
      </c>
      <c r="K133" s="47">
        <v>1</v>
      </c>
      <c r="L133" s="47">
        <v>1</v>
      </c>
      <c r="M133" s="47">
        <v>1</v>
      </c>
      <c r="N133" s="47">
        <v>1</v>
      </c>
      <c r="O133" s="47">
        <v>1</v>
      </c>
      <c r="P133" s="47">
        <v>1</v>
      </c>
      <c r="Q133" s="59">
        <f t="shared" si="13"/>
        <v>11</v>
      </c>
      <c r="R133" s="59">
        <f t="shared" si="10"/>
        <v>10</v>
      </c>
      <c r="S133" s="59">
        <f t="shared" si="10"/>
        <v>11</v>
      </c>
      <c r="T133" s="59">
        <f t="shared" si="10"/>
        <v>10</v>
      </c>
      <c r="U133" s="59">
        <f t="shared" si="10"/>
        <v>10</v>
      </c>
      <c r="V133" s="59">
        <f t="shared" si="10"/>
        <v>11</v>
      </c>
      <c r="W133" s="59">
        <f t="shared" si="12"/>
        <v>10</v>
      </c>
      <c r="X133" s="59">
        <f t="shared" si="12"/>
        <v>10</v>
      </c>
      <c r="Y133" s="59">
        <f t="shared" si="12"/>
        <v>11</v>
      </c>
      <c r="Z133" s="59">
        <f t="shared" si="12"/>
        <v>10</v>
      </c>
      <c r="AA133" s="59">
        <f t="shared" si="12"/>
        <v>10</v>
      </c>
      <c r="AB133" s="59">
        <f t="shared" si="12"/>
        <v>10</v>
      </c>
      <c r="AC133" s="59">
        <f t="shared" si="11"/>
        <v>10</v>
      </c>
      <c r="AD133" s="59">
        <f t="shared" si="11"/>
        <v>10</v>
      </c>
      <c r="AE133" s="59">
        <f t="shared" si="11"/>
        <v>10</v>
      </c>
      <c r="AG133" s="61"/>
    </row>
    <row r="134" spans="1:33" x14ac:dyDescent="0.2">
      <c r="A134" s="47">
        <v>133</v>
      </c>
      <c r="B134" s="47">
        <v>1.65</v>
      </c>
      <c r="C134" s="47">
        <v>0</v>
      </c>
      <c r="D134" s="47">
        <v>0</v>
      </c>
      <c r="E134" s="47">
        <v>1</v>
      </c>
      <c r="F134" s="47">
        <v>1</v>
      </c>
      <c r="G134" s="47">
        <v>0</v>
      </c>
      <c r="H134" s="47">
        <v>1</v>
      </c>
      <c r="I134" s="47">
        <v>1</v>
      </c>
      <c r="J134" s="47">
        <v>0</v>
      </c>
      <c r="K134" s="47">
        <v>1</v>
      </c>
      <c r="L134" s="47">
        <v>1</v>
      </c>
      <c r="M134" s="47">
        <v>1</v>
      </c>
      <c r="N134" s="47">
        <v>0</v>
      </c>
      <c r="O134" s="47">
        <v>0</v>
      </c>
      <c r="P134" s="47">
        <v>0</v>
      </c>
      <c r="Q134" s="59">
        <f t="shared" si="13"/>
        <v>7</v>
      </c>
      <c r="R134" s="59">
        <f t="shared" si="10"/>
        <v>7</v>
      </c>
      <c r="S134" s="59">
        <f t="shared" si="10"/>
        <v>7</v>
      </c>
      <c r="T134" s="59">
        <f t="shared" si="10"/>
        <v>6</v>
      </c>
      <c r="U134" s="59">
        <f t="shared" si="10"/>
        <v>6</v>
      </c>
      <c r="V134" s="59">
        <f t="shared" si="10"/>
        <v>7</v>
      </c>
      <c r="W134" s="59">
        <f t="shared" si="12"/>
        <v>6</v>
      </c>
      <c r="X134" s="59">
        <f t="shared" si="12"/>
        <v>6</v>
      </c>
      <c r="Y134" s="59">
        <f t="shared" si="12"/>
        <v>7</v>
      </c>
      <c r="Z134" s="59">
        <f t="shared" si="12"/>
        <v>6</v>
      </c>
      <c r="AA134" s="59">
        <f t="shared" si="12"/>
        <v>6</v>
      </c>
      <c r="AB134" s="59">
        <f t="shared" si="12"/>
        <v>6</v>
      </c>
      <c r="AC134" s="59">
        <f t="shared" si="11"/>
        <v>7</v>
      </c>
      <c r="AD134" s="59">
        <f t="shared" si="11"/>
        <v>7</v>
      </c>
      <c r="AE134" s="59">
        <f t="shared" si="11"/>
        <v>7</v>
      </c>
      <c r="AG134" s="61"/>
    </row>
    <row r="135" spans="1:33" x14ac:dyDescent="0.2">
      <c r="A135" s="47">
        <v>134</v>
      </c>
      <c r="B135" s="47">
        <v>1.61</v>
      </c>
      <c r="C135" s="47">
        <v>1</v>
      </c>
      <c r="D135" s="47">
        <v>1</v>
      </c>
      <c r="E135" s="47">
        <v>1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1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59">
        <f t="shared" si="13"/>
        <v>4</v>
      </c>
      <c r="R135" s="59">
        <f t="shared" si="10"/>
        <v>3</v>
      </c>
      <c r="S135" s="59">
        <f t="shared" si="10"/>
        <v>3</v>
      </c>
      <c r="T135" s="59">
        <f t="shared" si="10"/>
        <v>3</v>
      </c>
      <c r="U135" s="59">
        <f t="shared" si="10"/>
        <v>4</v>
      </c>
      <c r="V135" s="59">
        <f t="shared" si="10"/>
        <v>4</v>
      </c>
      <c r="W135" s="59">
        <f t="shared" si="12"/>
        <v>4</v>
      </c>
      <c r="X135" s="59">
        <f t="shared" si="12"/>
        <v>4</v>
      </c>
      <c r="Y135" s="59">
        <f t="shared" si="12"/>
        <v>4</v>
      </c>
      <c r="Z135" s="59">
        <f t="shared" si="12"/>
        <v>3</v>
      </c>
      <c r="AA135" s="59">
        <f t="shared" si="12"/>
        <v>4</v>
      </c>
      <c r="AB135" s="59">
        <f t="shared" si="12"/>
        <v>4</v>
      </c>
      <c r="AC135" s="59">
        <f t="shared" si="11"/>
        <v>4</v>
      </c>
      <c r="AD135" s="59">
        <f t="shared" si="11"/>
        <v>4</v>
      </c>
      <c r="AE135" s="59">
        <f t="shared" si="11"/>
        <v>4</v>
      </c>
      <c r="AG135" s="61"/>
    </row>
    <row r="136" spans="1:33" x14ac:dyDescent="0.2">
      <c r="A136" s="47">
        <v>135</v>
      </c>
      <c r="B136" s="47">
        <v>1.67</v>
      </c>
      <c r="C136" s="47">
        <v>0</v>
      </c>
      <c r="D136" s="47">
        <v>1</v>
      </c>
      <c r="E136" s="47">
        <v>0</v>
      </c>
      <c r="F136" s="47">
        <v>1</v>
      </c>
      <c r="G136" s="47">
        <v>0</v>
      </c>
      <c r="H136" s="47">
        <v>0</v>
      </c>
      <c r="I136" s="47">
        <v>1</v>
      </c>
      <c r="J136" s="47">
        <v>0</v>
      </c>
      <c r="K136" s="47">
        <v>1</v>
      </c>
      <c r="L136" s="47">
        <v>1</v>
      </c>
      <c r="M136" s="47">
        <v>0</v>
      </c>
      <c r="N136" s="47">
        <v>0</v>
      </c>
      <c r="O136" s="47">
        <v>0</v>
      </c>
      <c r="P136" s="47">
        <v>0</v>
      </c>
      <c r="Q136" s="59">
        <f t="shared" si="13"/>
        <v>5</v>
      </c>
      <c r="R136" s="59">
        <f t="shared" si="10"/>
        <v>5</v>
      </c>
      <c r="S136" s="59">
        <f t="shared" si="10"/>
        <v>4</v>
      </c>
      <c r="T136" s="59">
        <f t="shared" si="10"/>
        <v>5</v>
      </c>
      <c r="U136" s="59">
        <f t="shared" si="10"/>
        <v>4</v>
      </c>
      <c r="V136" s="59">
        <f t="shared" si="10"/>
        <v>5</v>
      </c>
      <c r="W136" s="59">
        <f t="shared" si="12"/>
        <v>5</v>
      </c>
      <c r="X136" s="59">
        <f t="shared" si="12"/>
        <v>4</v>
      </c>
      <c r="Y136" s="59">
        <f t="shared" si="12"/>
        <v>5</v>
      </c>
      <c r="Z136" s="59">
        <f t="shared" si="12"/>
        <v>4</v>
      </c>
      <c r="AA136" s="59">
        <f t="shared" si="12"/>
        <v>4</v>
      </c>
      <c r="AB136" s="59">
        <f t="shared" si="12"/>
        <v>5</v>
      </c>
      <c r="AC136" s="59">
        <f t="shared" si="11"/>
        <v>5</v>
      </c>
      <c r="AD136" s="59">
        <f t="shared" si="11"/>
        <v>5</v>
      </c>
      <c r="AE136" s="59">
        <f t="shared" si="11"/>
        <v>5</v>
      </c>
      <c r="AG136" s="61"/>
    </row>
    <row r="137" spans="1:33" x14ac:dyDescent="0.2">
      <c r="A137" s="47">
        <v>136</v>
      </c>
      <c r="B137" s="47">
        <v>1.59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1</v>
      </c>
      <c r="P137" s="47">
        <v>1</v>
      </c>
      <c r="Q137" s="59">
        <f t="shared" si="13"/>
        <v>2</v>
      </c>
      <c r="R137" s="59">
        <f t="shared" si="10"/>
        <v>2</v>
      </c>
      <c r="S137" s="59">
        <f t="shared" si="10"/>
        <v>2</v>
      </c>
      <c r="T137" s="59">
        <f t="shared" si="10"/>
        <v>2</v>
      </c>
      <c r="U137" s="59">
        <f t="shared" si="10"/>
        <v>2</v>
      </c>
      <c r="V137" s="59">
        <f t="shared" si="10"/>
        <v>2</v>
      </c>
      <c r="W137" s="59">
        <f t="shared" si="12"/>
        <v>2</v>
      </c>
      <c r="X137" s="59">
        <f t="shared" si="12"/>
        <v>2</v>
      </c>
      <c r="Y137" s="59">
        <f t="shared" si="12"/>
        <v>2</v>
      </c>
      <c r="Z137" s="59">
        <f t="shared" si="12"/>
        <v>2</v>
      </c>
      <c r="AA137" s="59">
        <f t="shared" si="12"/>
        <v>2</v>
      </c>
      <c r="AB137" s="59">
        <f t="shared" si="12"/>
        <v>2</v>
      </c>
      <c r="AC137" s="59">
        <f t="shared" si="11"/>
        <v>2</v>
      </c>
      <c r="AD137" s="59">
        <f t="shared" si="11"/>
        <v>1</v>
      </c>
      <c r="AE137" s="59">
        <f t="shared" si="11"/>
        <v>1</v>
      </c>
      <c r="AG137" s="61"/>
    </row>
    <row r="138" spans="1:33" x14ac:dyDescent="0.2">
      <c r="A138" s="47">
        <v>137</v>
      </c>
      <c r="B138" s="47">
        <v>1.76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1</v>
      </c>
      <c r="L138" s="47">
        <v>1</v>
      </c>
      <c r="M138" s="47">
        <v>0</v>
      </c>
      <c r="N138" s="47">
        <v>0</v>
      </c>
      <c r="O138" s="47">
        <v>0</v>
      </c>
      <c r="P138" s="47">
        <v>0</v>
      </c>
      <c r="Q138" s="59">
        <f t="shared" si="13"/>
        <v>2</v>
      </c>
      <c r="R138" s="59">
        <f t="shared" si="10"/>
        <v>2</v>
      </c>
      <c r="S138" s="59">
        <f t="shared" si="10"/>
        <v>2</v>
      </c>
      <c r="T138" s="59">
        <f t="shared" si="10"/>
        <v>2</v>
      </c>
      <c r="U138" s="59">
        <f t="shared" si="10"/>
        <v>2</v>
      </c>
      <c r="V138" s="59">
        <f t="shared" si="10"/>
        <v>2</v>
      </c>
      <c r="W138" s="59">
        <f t="shared" si="12"/>
        <v>2</v>
      </c>
      <c r="X138" s="59">
        <f t="shared" si="12"/>
        <v>2</v>
      </c>
      <c r="Y138" s="59">
        <f t="shared" si="12"/>
        <v>2</v>
      </c>
      <c r="Z138" s="59">
        <f t="shared" si="12"/>
        <v>1</v>
      </c>
      <c r="AA138" s="59">
        <f t="shared" si="12"/>
        <v>1</v>
      </c>
      <c r="AB138" s="59">
        <f t="shared" si="12"/>
        <v>2</v>
      </c>
      <c r="AC138" s="59">
        <f t="shared" si="11"/>
        <v>2</v>
      </c>
      <c r="AD138" s="59">
        <f t="shared" si="11"/>
        <v>2</v>
      </c>
      <c r="AE138" s="59">
        <f t="shared" si="11"/>
        <v>2</v>
      </c>
      <c r="AG138" s="61"/>
    </row>
    <row r="139" spans="1:33" x14ac:dyDescent="0.2">
      <c r="A139" s="47">
        <v>138</v>
      </c>
      <c r="B139" s="47">
        <v>1.78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1</v>
      </c>
      <c r="L139" s="47">
        <v>0</v>
      </c>
      <c r="M139" s="47">
        <v>1</v>
      </c>
      <c r="N139" s="47">
        <v>1</v>
      </c>
      <c r="O139" s="47">
        <v>0</v>
      </c>
      <c r="P139" s="47">
        <v>0</v>
      </c>
      <c r="Q139" s="59">
        <f t="shared" si="13"/>
        <v>3</v>
      </c>
      <c r="R139" s="59">
        <f t="shared" si="10"/>
        <v>3</v>
      </c>
      <c r="S139" s="59">
        <f t="shared" si="10"/>
        <v>3</v>
      </c>
      <c r="T139" s="59">
        <f t="shared" si="10"/>
        <v>3</v>
      </c>
      <c r="U139" s="59">
        <f t="shared" si="10"/>
        <v>3</v>
      </c>
      <c r="V139" s="59">
        <f t="shared" si="10"/>
        <v>3</v>
      </c>
      <c r="W139" s="59">
        <f t="shared" si="12"/>
        <v>3</v>
      </c>
      <c r="X139" s="59">
        <f t="shared" si="12"/>
        <v>3</v>
      </c>
      <c r="Y139" s="59">
        <f t="shared" si="12"/>
        <v>3</v>
      </c>
      <c r="Z139" s="59">
        <f t="shared" si="12"/>
        <v>2</v>
      </c>
      <c r="AA139" s="59">
        <f t="shared" si="12"/>
        <v>3</v>
      </c>
      <c r="AB139" s="59">
        <f t="shared" si="12"/>
        <v>2</v>
      </c>
      <c r="AC139" s="59">
        <f t="shared" si="11"/>
        <v>2</v>
      </c>
      <c r="AD139" s="59">
        <f t="shared" si="11"/>
        <v>3</v>
      </c>
      <c r="AE139" s="59">
        <f t="shared" si="11"/>
        <v>3</v>
      </c>
      <c r="AG139" s="61"/>
    </row>
    <row r="140" spans="1:33" x14ac:dyDescent="0.2">
      <c r="A140" s="47">
        <v>139</v>
      </c>
      <c r="B140" s="47">
        <v>1.64</v>
      </c>
      <c r="C140" s="47">
        <v>0</v>
      </c>
      <c r="D140" s="47">
        <v>1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1</v>
      </c>
      <c r="L140" s="47">
        <v>0</v>
      </c>
      <c r="M140" s="47">
        <v>1</v>
      </c>
      <c r="N140" s="47">
        <v>0</v>
      </c>
      <c r="O140" s="47">
        <v>1</v>
      </c>
      <c r="P140" s="47">
        <v>0</v>
      </c>
      <c r="Q140" s="59">
        <f t="shared" si="13"/>
        <v>4</v>
      </c>
      <c r="R140" s="59">
        <f t="shared" si="10"/>
        <v>4</v>
      </c>
      <c r="S140" s="59">
        <f t="shared" si="10"/>
        <v>3</v>
      </c>
      <c r="T140" s="59">
        <f t="shared" si="10"/>
        <v>4</v>
      </c>
      <c r="U140" s="59">
        <f t="shared" si="10"/>
        <v>4</v>
      </c>
      <c r="V140" s="59">
        <f t="shared" si="10"/>
        <v>4</v>
      </c>
      <c r="W140" s="59">
        <f t="shared" si="12"/>
        <v>4</v>
      </c>
      <c r="X140" s="59">
        <f t="shared" si="12"/>
        <v>4</v>
      </c>
      <c r="Y140" s="59">
        <f t="shared" si="12"/>
        <v>4</v>
      </c>
      <c r="Z140" s="59">
        <f t="shared" si="12"/>
        <v>3</v>
      </c>
      <c r="AA140" s="59">
        <f t="shared" si="12"/>
        <v>4</v>
      </c>
      <c r="AB140" s="59">
        <f t="shared" si="12"/>
        <v>3</v>
      </c>
      <c r="AC140" s="59">
        <f t="shared" si="11"/>
        <v>4</v>
      </c>
      <c r="AD140" s="59">
        <f t="shared" si="11"/>
        <v>3</v>
      </c>
      <c r="AE140" s="59">
        <f t="shared" si="11"/>
        <v>4</v>
      </c>
      <c r="AG140" s="61"/>
    </row>
    <row r="141" spans="1:33" x14ac:dyDescent="0.2">
      <c r="A141" s="47">
        <v>140</v>
      </c>
      <c r="B141" s="47">
        <v>1.68</v>
      </c>
      <c r="C141" s="47">
        <v>0</v>
      </c>
      <c r="D141" s="47">
        <v>1</v>
      </c>
      <c r="E141" s="47">
        <v>0</v>
      </c>
      <c r="F141" s="47">
        <v>1</v>
      </c>
      <c r="G141" s="47">
        <v>0</v>
      </c>
      <c r="H141" s="47">
        <v>0</v>
      </c>
      <c r="I141" s="47">
        <v>1</v>
      </c>
      <c r="J141" s="47">
        <v>0</v>
      </c>
      <c r="K141" s="47">
        <v>1</v>
      </c>
      <c r="L141" s="47">
        <v>1</v>
      </c>
      <c r="M141" s="47">
        <v>0</v>
      </c>
      <c r="N141" s="47">
        <v>0</v>
      </c>
      <c r="O141" s="47">
        <v>0</v>
      </c>
      <c r="P141" s="47">
        <v>0</v>
      </c>
      <c r="Q141" s="59">
        <f t="shared" si="13"/>
        <v>5</v>
      </c>
      <c r="R141" s="59">
        <f t="shared" si="10"/>
        <v>5</v>
      </c>
      <c r="S141" s="59">
        <f t="shared" si="10"/>
        <v>4</v>
      </c>
      <c r="T141" s="59">
        <f t="shared" si="10"/>
        <v>5</v>
      </c>
      <c r="U141" s="59">
        <f t="shared" si="10"/>
        <v>4</v>
      </c>
      <c r="V141" s="59">
        <f t="shared" si="10"/>
        <v>5</v>
      </c>
      <c r="W141" s="59">
        <f t="shared" si="12"/>
        <v>5</v>
      </c>
      <c r="X141" s="59">
        <f t="shared" si="12"/>
        <v>4</v>
      </c>
      <c r="Y141" s="59">
        <f t="shared" si="12"/>
        <v>5</v>
      </c>
      <c r="Z141" s="59">
        <f t="shared" si="12"/>
        <v>4</v>
      </c>
      <c r="AA141" s="59">
        <f t="shared" si="12"/>
        <v>4</v>
      </c>
      <c r="AB141" s="59">
        <f t="shared" si="12"/>
        <v>5</v>
      </c>
      <c r="AC141" s="59">
        <f t="shared" si="11"/>
        <v>5</v>
      </c>
      <c r="AD141" s="59">
        <f t="shared" si="11"/>
        <v>5</v>
      </c>
      <c r="AE141" s="59">
        <f t="shared" si="11"/>
        <v>5</v>
      </c>
      <c r="AG141" s="61"/>
    </row>
    <row r="142" spans="1:33" x14ac:dyDescent="0.2">
      <c r="A142" s="47">
        <v>141</v>
      </c>
      <c r="B142" s="47">
        <v>1.63</v>
      </c>
      <c r="C142" s="47">
        <v>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1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1</v>
      </c>
      <c r="Q142" s="59">
        <f t="shared" si="13"/>
        <v>3</v>
      </c>
      <c r="R142" s="59">
        <f t="shared" si="10"/>
        <v>2</v>
      </c>
      <c r="S142" s="59">
        <f t="shared" si="10"/>
        <v>3</v>
      </c>
      <c r="T142" s="59">
        <f t="shared" si="10"/>
        <v>3</v>
      </c>
      <c r="U142" s="59">
        <f t="shared" si="10"/>
        <v>3</v>
      </c>
      <c r="V142" s="59">
        <f t="shared" si="10"/>
        <v>3</v>
      </c>
      <c r="W142" s="59">
        <f t="shared" si="12"/>
        <v>3</v>
      </c>
      <c r="X142" s="59">
        <f t="shared" si="12"/>
        <v>3</v>
      </c>
      <c r="Y142" s="59">
        <f t="shared" si="12"/>
        <v>2</v>
      </c>
      <c r="Z142" s="59">
        <f t="shared" si="12"/>
        <v>3</v>
      </c>
      <c r="AA142" s="59">
        <f t="shared" si="12"/>
        <v>3</v>
      </c>
      <c r="AB142" s="59">
        <f t="shared" si="12"/>
        <v>3</v>
      </c>
      <c r="AC142" s="59">
        <f t="shared" si="11"/>
        <v>3</v>
      </c>
      <c r="AD142" s="59">
        <f t="shared" si="11"/>
        <v>3</v>
      </c>
      <c r="AE142" s="59">
        <f t="shared" si="11"/>
        <v>2</v>
      </c>
      <c r="AG142" s="61"/>
    </row>
    <row r="143" spans="1:33" x14ac:dyDescent="0.2">
      <c r="A143" s="47">
        <v>142</v>
      </c>
      <c r="B143" s="47">
        <v>1.67</v>
      </c>
      <c r="C143" s="47">
        <v>0</v>
      </c>
      <c r="D143" s="47">
        <v>1</v>
      </c>
      <c r="E143" s="47">
        <v>0</v>
      </c>
      <c r="F143" s="47">
        <v>1</v>
      </c>
      <c r="G143" s="47">
        <v>0</v>
      </c>
      <c r="H143" s="47">
        <v>0</v>
      </c>
      <c r="I143" s="47">
        <v>1</v>
      </c>
      <c r="J143" s="47">
        <v>0</v>
      </c>
      <c r="K143" s="47">
        <v>1</v>
      </c>
      <c r="L143" s="47">
        <v>1</v>
      </c>
      <c r="M143" s="47">
        <v>0</v>
      </c>
      <c r="N143" s="47">
        <v>0</v>
      </c>
      <c r="O143" s="47">
        <v>0</v>
      </c>
      <c r="P143" s="47">
        <v>0</v>
      </c>
      <c r="Q143" s="59">
        <f t="shared" si="13"/>
        <v>5</v>
      </c>
      <c r="R143" s="59">
        <f t="shared" si="10"/>
        <v>5</v>
      </c>
      <c r="S143" s="59">
        <f t="shared" si="10"/>
        <v>4</v>
      </c>
      <c r="T143" s="59">
        <f t="shared" si="10"/>
        <v>5</v>
      </c>
      <c r="U143" s="59">
        <f t="shared" si="10"/>
        <v>4</v>
      </c>
      <c r="V143" s="59">
        <f t="shared" si="10"/>
        <v>5</v>
      </c>
      <c r="W143" s="59">
        <f t="shared" si="12"/>
        <v>5</v>
      </c>
      <c r="X143" s="59">
        <f t="shared" si="12"/>
        <v>4</v>
      </c>
      <c r="Y143" s="59">
        <f t="shared" si="12"/>
        <v>5</v>
      </c>
      <c r="Z143" s="59">
        <f t="shared" si="12"/>
        <v>4</v>
      </c>
      <c r="AA143" s="59">
        <f t="shared" si="12"/>
        <v>4</v>
      </c>
      <c r="AB143" s="59">
        <f t="shared" si="12"/>
        <v>5</v>
      </c>
      <c r="AC143" s="59">
        <f t="shared" si="11"/>
        <v>5</v>
      </c>
      <c r="AD143" s="59">
        <f t="shared" si="11"/>
        <v>5</v>
      </c>
      <c r="AE143" s="59">
        <f t="shared" si="11"/>
        <v>5</v>
      </c>
      <c r="AG143" s="61"/>
    </row>
    <row r="144" spans="1:33" x14ac:dyDescent="0.2">
      <c r="A144" s="47">
        <v>143</v>
      </c>
      <c r="B144" s="47">
        <v>1.69</v>
      </c>
      <c r="C144" s="47">
        <v>0</v>
      </c>
      <c r="D144" s="47">
        <v>0</v>
      </c>
      <c r="E144" s="47">
        <v>0</v>
      </c>
      <c r="F144" s="47">
        <v>1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1</v>
      </c>
      <c r="N144" s="47">
        <v>0</v>
      </c>
      <c r="O144" s="47">
        <v>0</v>
      </c>
      <c r="P144" s="47">
        <v>0</v>
      </c>
      <c r="Q144" s="59">
        <f t="shared" si="13"/>
        <v>2</v>
      </c>
      <c r="R144" s="59">
        <f t="shared" si="10"/>
        <v>2</v>
      </c>
      <c r="S144" s="59">
        <f t="shared" si="10"/>
        <v>2</v>
      </c>
      <c r="T144" s="59">
        <f t="shared" si="10"/>
        <v>2</v>
      </c>
      <c r="U144" s="59">
        <f t="shared" si="10"/>
        <v>1</v>
      </c>
      <c r="V144" s="59">
        <f t="shared" si="10"/>
        <v>2</v>
      </c>
      <c r="W144" s="59">
        <f t="shared" si="12"/>
        <v>2</v>
      </c>
      <c r="X144" s="59">
        <f t="shared" si="12"/>
        <v>2</v>
      </c>
      <c r="Y144" s="59">
        <f t="shared" si="12"/>
        <v>2</v>
      </c>
      <c r="Z144" s="59">
        <f t="shared" si="12"/>
        <v>2</v>
      </c>
      <c r="AA144" s="59">
        <f t="shared" si="12"/>
        <v>2</v>
      </c>
      <c r="AB144" s="59">
        <f t="shared" si="12"/>
        <v>1</v>
      </c>
      <c r="AC144" s="59">
        <f t="shared" si="11"/>
        <v>2</v>
      </c>
      <c r="AD144" s="59">
        <f t="shared" si="11"/>
        <v>2</v>
      </c>
      <c r="AE144" s="59">
        <f t="shared" si="11"/>
        <v>2</v>
      </c>
      <c r="AG144" s="61"/>
    </row>
    <row r="145" spans="1:33" x14ac:dyDescent="0.2">
      <c r="A145" s="47">
        <v>144</v>
      </c>
      <c r="B145" s="47">
        <v>1.52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1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1</v>
      </c>
      <c r="P145" s="47">
        <v>0</v>
      </c>
      <c r="Q145" s="59">
        <f t="shared" si="13"/>
        <v>2</v>
      </c>
      <c r="R145" s="59">
        <f t="shared" si="10"/>
        <v>2</v>
      </c>
      <c r="S145" s="59">
        <f t="shared" si="10"/>
        <v>2</v>
      </c>
      <c r="T145" s="59">
        <f t="shared" si="10"/>
        <v>2</v>
      </c>
      <c r="U145" s="59">
        <f t="shared" si="10"/>
        <v>2</v>
      </c>
      <c r="V145" s="59">
        <f t="shared" si="10"/>
        <v>2</v>
      </c>
      <c r="W145" s="59">
        <f t="shared" si="12"/>
        <v>1</v>
      </c>
      <c r="X145" s="59">
        <f t="shared" si="12"/>
        <v>2</v>
      </c>
      <c r="Y145" s="59">
        <f t="shared" si="12"/>
        <v>2</v>
      </c>
      <c r="Z145" s="59">
        <f t="shared" si="12"/>
        <v>2</v>
      </c>
      <c r="AA145" s="59">
        <f t="shared" si="12"/>
        <v>2</v>
      </c>
      <c r="AB145" s="59">
        <f t="shared" si="12"/>
        <v>2</v>
      </c>
      <c r="AC145" s="59">
        <f t="shared" si="11"/>
        <v>2</v>
      </c>
      <c r="AD145" s="59">
        <f t="shared" si="11"/>
        <v>1</v>
      </c>
      <c r="AE145" s="59">
        <f t="shared" si="11"/>
        <v>2</v>
      </c>
      <c r="AG145" s="61"/>
    </row>
    <row r="146" spans="1:33" x14ac:dyDescent="0.2">
      <c r="A146" s="47">
        <v>145</v>
      </c>
      <c r="B146" s="47">
        <v>1.75</v>
      </c>
      <c r="C146" s="47">
        <v>1</v>
      </c>
      <c r="D146" s="47">
        <v>0</v>
      </c>
      <c r="E146" s="47">
        <v>1</v>
      </c>
      <c r="F146" s="47">
        <v>1</v>
      </c>
      <c r="G146" s="47">
        <v>0</v>
      </c>
      <c r="H146" s="47">
        <v>1</v>
      </c>
      <c r="I146" s="47">
        <v>1</v>
      </c>
      <c r="J146" s="47">
        <v>0</v>
      </c>
      <c r="K146" s="47">
        <v>1</v>
      </c>
      <c r="L146" s="47">
        <v>1</v>
      </c>
      <c r="M146" s="47">
        <v>1</v>
      </c>
      <c r="N146" s="47">
        <v>1</v>
      </c>
      <c r="O146" s="47">
        <v>1</v>
      </c>
      <c r="P146" s="47">
        <v>1</v>
      </c>
      <c r="Q146" s="59">
        <f t="shared" si="13"/>
        <v>11</v>
      </c>
      <c r="R146" s="59">
        <f t="shared" si="10"/>
        <v>10</v>
      </c>
      <c r="S146" s="59">
        <f t="shared" si="10"/>
        <v>11</v>
      </c>
      <c r="T146" s="59">
        <f t="shared" si="10"/>
        <v>10</v>
      </c>
      <c r="U146" s="59">
        <f t="shared" si="10"/>
        <v>10</v>
      </c>
      <c r="V146" s="59">
        <f t="shared" si="10"/>
        <v>11</v>
      </c>
      <c r="W146" s="59">
        <f t="shared" si="12"/>
        <v>10</v>
      </c>
      <c r="X146" s="59">
        <f t="shared" si="12"/>
        <v>10</v>
      </c>
      <c r="Y146" s="59">
        <f t="shared" si="12"/>
        <v>11</v>
      </c>
      <c r="Z146" s="59">
        <f t="shared" si="12"/>
        <v>10</v>
      </c>
      <c r="AA146" s="59">
        <f t="shared" si="12"/>
        <v>10</v>
      </c>
      <c r="AB146" s="59">
        <f t="shared" si="12"/>
        <v>10</v>
      </c>
      <c r="AC146" s="59">
        <f t="shared" si="11"/>
        <v>10</v>
      </c>
      <c r="AD146" s="59">
        <f t="shared" si="11"/>
        <v>10</v>
      </c>
      <c r="AE146" s="59">
        <f t="shared" si="11"/>
        <v>10</v>
      </c>
      <c r="AG146" s="61"/>
    </row>
    <row r="147" spans="1:33" x14ac:dyDescent="0.2">
      <c r="A147" s="47">
        <v>146</v>
      </c>
      <c r="B147" s="47">
        <v>1.65</v>
      </c>
      <c r="C147" s="47">
        <v>0</v>
      </c>
      <c r="D147" s="47">
        <v>0</v>
      </c>
      <c r="E147" s="47">
        <v>1</v>
      </c>
      <c r="F147" s="47">
        <v>1</v>
      </c>
      <c r="G147" s="47">
        <v>0</v>
      </c>
      <c r="H147" s="47">
        <v>1</v>
      </c>
      <c r="I147" s="47">
        <v>1</v>
      </c>
      <c r="J147" s="47">
        <v>0</v>
      </c>
      <c r="K147" s="47">
        <v>1</v>
      </c>
      <c r="L147" s="47">
        <v>1</v>
      </c>
      <c r="M147" s="47">
        <v>1</v>
      </c>
      <c r="N147" s="47">
        <v>0</v>
      </c>
      <c r="O147" s="47">
        <v>0</v>
      </c>
      <c r="P147" s="47">
        <v>0</v>
      </c>
      <c r="Q147" s="59">
        <f t="shared" si="13"/>
        <v>7</v>
      </c>
      <c r="R147" s="59">
        <f t="shared" si="10"/>
        <v>7</v>
      </c>
      <c r="S147" s="59">
        <f t="shared" si="10"/>
        <v>7</v>
      </c>
      <c r="T147" s="59">
        <f t="shared" si="10"/>
        <v>6</v>
      </c>
      <c r="U147" s="59">
        <f t="shared" si="10"/>
        <v>6</v>
      </c>
      <c r="V147" s="59">
        <f t="shared" si="10"/>
        <v>7</v>
      </c>
      <c r="W147" s="59">
        <f t="shared" si="12"/>
        <v>6</v>
      </c>
      <c r="X147" s="59">
        <f t="shared" si="12"/>
        <v>6</v>
      </c>
      <c r="Y147" s="59">
        <f t="shared" si="12"/>
        <v>7</v>
      </c>
      <c r="Z147" s="59">
        <f t="shared" si="12"/>
        <v>6</v>
      </c>
      <c r="AA147" s="59">
        <f t="shared" si="12"/>
        <v>6</v>
      </c>
      <c r="AB147" s="59">
        <f t="shared" si="12"/>
        <v>6</v>
      </c>
      <c r="AC147" s="59">
        <f t="shared" si="11"/>
        <v>7</v>
      </c>
      <c r="AD147" s="59">
        <f t="shared" si="11"/>
        <v>7</v>
      </c>
      <c r="AE147" s="59">
        <f t="shared" si="11"/>
        <v>7</v>
      </c>
      <c r="AG147" s="61"/>
    </row>
    <row r="148" spans="1:33" x14ac:dyDescent="0.2">
      <c r="A148" s="47">
        <v>147</v>
      </c>
      <c r="B148" s="47">
        <v>1.6</v>
      </c>
      <c r="C148" s="47">
        <v>1</v>
      </c>
      <c r="D148" s="47">
        <v>1</v>
      </c>
      <c r="E148" s="47">
        <v>1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1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59">
        <f t="shared" si="13"/>
        <v>4</v>
      </c>
      <c r="R148" s="59">
        <f t="shared" si="10"/>
        <v>3</v>
      </c>
      <c r="S148" s="59">
        <f t="shared" si="10"/>
        <v>3</v>
      </c>
      <c r="T148" s="59">
        <f t="shared" si="10"/>
        <v>3</v>
      </c>
      <c r="U148" s="59">
        <f t="shared" si="10"/>
        <v>4</v>
      </c>
      <c r="V148" s="59">
        <f t="shared" si="10"/>
        <v>4</v>
      </c>
      <c r="W148" s="59">
        <f t="shared" si="12"/>
        <v>4</v>
      </c>
      <c r="X148" s="59">
        <f t="shared" si="12"/>
        <v>4</v>
      </c>
      <c r="Y148" s="59">
        <f t="shared" si="12"/>
        <v>4</v>
      </c>
      <c r="Z148" s="59">
        <f t="shared" si="12"/>
        <v>3</v>
      </c>
      <c r="AA148" s="59">
        <f t="shared" si="12"/>
        <v>4</v>
      </c>
      <c r="AB148" s="59">
        <f t="shared" si="12"/>
        <v>4</v>
      </c>
      <c r="AC148" s="59">
        <f t="shared" si="11"/>
        <v>4</v>
      </c>
      <c r="AD148" s="59">
        <f t="shared" si="11"/>
        <v>4</v>
      </c>
      <c r="AE148" s="59">
        <f t="shared" si="11"/>
        <v>4</v>
      </c>
      <c r="AG148" s="61"/>
    </row>
    <row r="149" spans="1:33" x14ac:dyDescent="0.2">
      <c r="A149" s="47">
        <v>148</v>
      </c>
      <c r="B149" s="47">
        <v>1.67</v>
      </c>
      <c r="C149" s="47">
        <v>0</v>
      </c>
      <c r="D149" s="47">
        <v>1</v>
      </c>
      <c r="E149" s="47">
        <v>0</v>
      </c>
      <c r="F149" s="47">
        <v>1</v>
      </c>
      <c r="G149" s="47">
        <v>0</v>
      </c>
      <c r="H149" s="47">
        <v>0</v>
      </c>
      <c r="I149" s="47">
        <v>1</v>
      </c>
      <c r="J149" s="47">
        <v>0</v>
      </c>
      <c r="K149" s="47">
        <v>1</v>
      </c>
      <c r="L149" s="47">
        <v>1</v>
      </c>
      <c r="M149" s="47">
        <v>0</v>
      </c>
      <c r="N149" s="47">
        <v>0</v>
      </c>
      <c r="O149" s="47">
        <v>0</v>
      </c>
      <c r="P149" s="47">
        <v>0</v>
      </c>
      <c r="Q149" s="59">
        <f t="shared" si="13"/>
        <v>5</v>
      </c>
      <c r="R149" s="59">
        <f t="shared" si="10"/>
        <v>5</v>
      </c>
      <c r="S149" s="59">
        <f t="shared" si="10"/>
        <v>4</v>
      </c>
      <c r="T149" s="59">
        <f t="shared" si="10"/>
        <v>5</v>
      </c>
      <c r="U149" s="59">
        <f t="shared" si="10"/>
        <v>4</v>
      </c>
      <c r="V149" s="59">
        <f t="shared" si="10"/>
        <v>5</v>
      </c>
      <c r="W149" s="59">
        <f t="shared" si="12"/>
        <v>5</v>
      </c>
      <c r="X149" s="59">
        <f t="shared" si="12"/>
        <v>4</v>
      </c>
      <c r="Y149" s="59">
        <f t="shared" si="12"/>
        <v>5</v>
      </c>
      <c r="Z149" s="59">
        <f t="shared" si="12"/>
        <v>4</v>
      </c>
      <c r="AA149" s="59">
        <f t="shared" si="12"/>
        <v>4</v>
      </c>
      <c r="AB149" s="59">
        <f t="shared" si="12"/>
        <v>5</v>
      </c>
      <c r="AC149" s="59">
        <f t="shared" si="11"/>
        <v>5</v>
      </c>
      <c r="AD149" s="59">
        <f t="shared" si="11"/>
        <v>5</v>
      </c>
      <c r="AE149" s="59">
        <f t="shared" si="11"/>
        <v>5</v>
      </c>
      <c r="AG149" s="61"/>
    </row>
    <row r="150" spans="1:33" x14ac:dyDescent="0.2">
      <c r="A150" s="47">
        <v>149</v>
      </c>
      <c r="B150" s="47">
        <v>1.62</v>
      </c>
      <c r="C150" s="47">
        <v>1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1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1</v>
      </c>
      <c r="Q150" s="59">
        <f t="shared" si="13"/>
        <v>3</v>
      </c>
      <c r="R150" s="59">
        <f t="shared" si="10"/>
        <v>2</v>
      </c>
      <c r="S150" s="59">
        <f t="shared" si="10"/>
        <v>3</v>
      </c>
      <c r="T150" s="59">
        <f t="shared" si="10"/>
        <v>3</v>
      </c>
      <c r="U150" s="59">
        <f t="shared" si="10"/>
        <v>3</v>
      </c>
      <c r="V150" s="59">
        <f t="shared" si="10"/>
        <v>3</v>
      </c>
      <c r="W150" s="59">
        <f t="shared" si="12"/>
        <v>3</v>
      </c>
      <c r="X150" s="59">
        <f t="shared" si="12"/>
        <v>3</v>
      </c>
      <c r="Y150" s="59">
        <f t="shared" si="12"/>
        <v>2</v>
      </c>
      <c r="Z150" s="59">
        <f t="shared" si="12"/>
        <v>3</v>
      </c>
      <c r="AA150" s="59">
        <f t="shared" si="12"/>
        <v>3</v>
      </c>
      <c r="AB150" s="59">
        <f t="shared" si="12"/>
        <v>3</v>
      </c>
      <c r="AC150" s="59">
        <f t="shared" si="11"/>
        <v>3</v>
      </c>
      <c r="AD150" s="59">
        <f t="shared" si="11"/>
        <v>3</v>
      </c>
      <c r="AE150" s="59">
        <f t="shared" si="11"/>
        <v>2</v>
      </c>
      <c r="AG150" s="61"/>
    </row>
    <row r="151" spans="1:33" x14ac:dyDescent="0.2">
      <c r="A151" s="47">
        <v>150</v>
      </c>
      <c r="B151" s="47">
        <v>1.65</v>
      </c>
      <c r="C151" s="47">
        <v>1</v>
      </c>
      <c r="D151" s="47">
        <v>0</v>
      </c>
      <c r="E151" s="47">
        <v>0</v>
      </c>
      <c r="F151" s="47">
        <v>1</v>
      </c>
      <c r="G151" s="47">
        <v>0</v>
      </c>
      <c r="H151" s="47">
        <v>0</v>
      </c>
      <c r="I151" s="47">
        <v>1</v>
      </c>
      <c r="J151" s="47">
        <v>0</v>
      </c>
      <c r="K151" s="47">
        <v>1</v>
      </c>
      <c r="L151" s="47">
        <v>1</v>
      </c>
      <c r="M151" s="47">
        <v>1</v>
      </c>
      <c r="N151" s="47">
        <v>0</v>
      </c>
      <c r="O151" s="47">
        <v>0</v>
      </c>
      <c r="P151" s="47">
        <v>0</v>
      </c>
      <c r="Q151" s="59">
        <f t="shared" si="13"/>
        <v>6</v>
      </c>
      <c r="R151" s="59">
        <f t="shared" si="10"/>
        <v>5</v>
      </c>
      <c r="S151" s="59">
        <f t="shared" si="10"/>
        <v>6</v>
      </c>
      <c r="T151" s="59">
        <f t="shared" si="10"/>
        <v>6</v>
      </c>
      <c r="U151" s="59">
        <f t="shared" si="10"/>
        <v>5</v>
      </c>
      <c r="V151" s="59">
        <f t="shared" si="10"/>
        <v>6</v>
      </c>
      <c r="W151" s="59">
        <f t="shared" si="12"/>
        <v>6</v>
      </c>
      <c r="X151" s="59">
        <f t="shared" si="12"/>
        <v>5</v>
      </c>
      <c r="Y151" s="59">
        <f t="shared" si="12"/>
        <v>6</v>
      </c>
      <c r="Z151" s="59">
        <f t="shared" si="12"/>
        <v>5</v>
      </c>
      <c r="AA151" s="59">
        <f t="shared" si="12"/>
        <v>5</v>
      </c>
      <c r="AB151" s="59">
        <f t="shared" si="12"/>
        <v>5</v>
      </c>
      <c r="AC151" s="59">
        <f t="shared" si="11"/>
        <v>6</v>
      </c>
      <c r="AD151" s="59">
        <f t="shared" si="11"/>
        <v>6</v>
      </c>
      <c r="AE151" s="59">
        <f t="shared" si="11"/>
        <v>6</v>
      </c>
      <c r="AG151" s="61"/>
    </row>
    <row r="152" spans="1:33" x14ac:dyDescent="0.2">
      <c r="A152" s="47">
        <v>151</v>
      </c>
      <c r="B152" s="47">
        <v>1.77</v>
      </c>
      <c r="C152" s="47">
        <v>0</v>
      </c>
      <c r="D152" s="47">
        <v>0</v>
      </c>
      <c r="E152" s="47">
        <v>0</v>
      </c>
      <c r="F152" s="47">
        <v>1</v>
      </c>
      <c r="G152" s="47">
        <v>0</v>
      </c>
      <c r="H152" s="47">
        <v>0</v>
      </c>
      <c r="I152" s="47">
        <v>1</v>
      </c>
      <c r="J152" s="47">
        <v>0</v>
      </c>
      <c r="K152" s="47">
        <v>1</v>
      </c>
      <c r="L152" s="47">
        <v>1</v>
      </c>
      <c r="M152" s="47">
        <v>0</v>
      </c>
      <c r="N152" s="47">
        <v>1</v>
      </c>
      <c r="O152" s="47">
        <v>0</v>
      </c>
      <c r="P152" s="47">
        <v>0</v>
      </c>
      <c r="Q152" s="59">
        <f t="shared" si="13"/>
        <v>5</v>
      </c>
      <c r="R152" s="59">
        <f t="shared" si="10"/>
        <v>5</v>
      </c>
      <c r="S152" s="59">
        <f t="shared" si="10"/>
        <v>5</v>
      </c>
      <c r="T152" s="59">
        <f t="shared" si="10"/>
        <v>5</v>
      </c>
      <c r="U152" s="59">
        <f t="shared" si="10"/>
        <v>4</v>
      </c>
      <c r="V152" s="59">
        <f t="shared" si="10"/>
        <v>5</v>
      </c>
      <c r="W152" s="59">
        <f t="shared" si="12"/>
        <v>5</v>
      </c>
      <c r="X152" s="59">
        <f t="shared" si="12"/>
        <v>4</v>
      </c>
      <c r="Y152" s="59">
        <f t="shared" si="12"/>
        <v>5</v>
      </c>
      <c r="Z152" s="59">
        <f t="shared" si="12"/>
        <v>4</v>
      </c>
      <c r="AA152" s="59">
        <f t="shared" si="12"/>
        <v>4</v>
      </c>
      <c r="AB152" s="59">
        <f t="shared" si="12"/>
        <v>5</v>
      </c>
      <c r="AC152" s="59">
        <f t="shared" si="11"/>
        <v>4</v>
      </c>
      <c r="AD152" s="59">
        <f t="shared" si="11"/>
        <v>5</v>
      </c>
      <c r="AE152" s="59">
        <f t="shared" si="11"/>
        <v>5</v>
      </c>
      <c r="AG152" s="61"/>
    </row>
    <row r="153" spans="1:33" x14ac:dyDescent="0.2">
      <c r="A153" s="47">
        <v>152</v>
      </c>
      <c r="B153" s="47">
        <v>1.78</v>
      </c>
      <c r="C153" s="47">
        <v>1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1</v>
      </c>
      <c r="J153" s="47">
        <v>0</v>
      </c>
      <c r="K153" s="47">
        <v>1</v>
      </c>
      <c r="L153" s="47">
        <v>1</v>
      </c>
      <c r="M153" s="47">
        <v>0</v>
      </c>
      <c r="N153" s="47">
        <v>1</v>
      </c>
      <c r="O153" s="47">
        <v>1</v>
      </c>
      <c r="P153" s="47">
        <v>1</v>
      </c>
      <c r="Q153" s="59">
        <f t="shared" si="13"/>
        <v>7</v>
      </c>
      <c r="R153" s="59">
        <f t="shared" si="10"/>
        <v>6</v>
      </c>
      <c r="S153" s="59">
        <f t="shared" si="10"/>
        <v>7</v>
      </c>
      <c r="T153" s="59">
        <f t="shared" si="10"/>
        <v>7</v>
      </c>
      <c r="U153" s="59">
        <f t="shared" si="10"/>
        <v>7</v>
      </c>
      <c r="V153" s="59">
        <f t="shared" si="10"/>
        <v>7</v>
      </c>
      <c r="W153" s="59">
        <f t="shared" si="12"/>
        <v>7</v>
      </c>
      <c r="X153" s="59">
        <f t="shared" si="12"/>
        <v>6</v>
      </c>
      <c r="Y153" s="59">
        <f t="shared" si="12"/>
        <v>7</v>
      </c>
      <c r="Z153" s="59">
        <f t="shared" si="12"/>
        <v>6</v>
      </c>
      <c r="AA153" s="59">
        <f t="shared" si="12"/>
        <v>6</v>
      </c>
      <c r="AB153" s="59">
        <f t="shared" si="12"/>
        <v>7</v>
      </c>
      <c r="AC153" s="59">
        <f t="shared" si="11"/>
        <v>6</v>
      </c>
      <c r="AD153" s="59">
        <f t="shared" si="11"/>
        <v>6</v>
      </c>
      <c r="AE153" s="59">
        <f t="shared" si="11"/>
        <v>6</v>
      </c>
      <c r="AG153" s="61"/>
    </row>
    <row r="154" spans="1:33" x14ac:dyDescent="0.2">
      <c r="A154" s="47">
        <v>153</v>
      </c>
      <c r="B154" s="47">
        <v>1.57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59">
        <f t="shared" si="13"/>
        <v>0</v>
      </c>
      <c r="R154" s="59">
        <f t="shared" si="10"/>
        <v>0</v>
      </c>
      <c r="S154" s="59">
        <f t="shared" si="10"/>
        <v>0</v>
      </c>
      <c r="T154" s="59">
        <f t="shared" si="10"/>
        <v>0</v>
      </c>
      <c r="U154" s="59">
        <f t="shared" si="10"/>
        <v>0</v>
      </c>
      <c r="V154" s="59">
        <f t="shared" si="10"/>
        <v>0</v>
      </c>
      <c r="W154" s="59">
        <f t="shared" si="12"/>
        <v>0</v>
      </c>
      <c r="X154" s="59">
        <f t="shared" si="12"/>
        <v>0</v>
      </c>
      <c r="Y154" s="59">
        <f t="shared" si="12"/>
        <v>0</v>
      </c>
      <c r="Z154" s="59">
        <f t="shared" si="12"/>
        <v>0</v>
      </c>
      <c r="AA154" s="59">
        <f t="shared" si="12"/>
        <v>0</v>
      </c>
      <c r="AB154" s="59">
        <f t="shared" si="12"/>
        <v>0</v>
      </c>
      <c r="AC154" s="59">
        <f t="shared" si="11"/>
        <v>0</v>
      </c>
      <c r="AD154" s="59">
        <f t="shared" si="11"/>
        <v>0</v>
      </c>
      <c r="AE154" s="59">
        <f t="shared" si="11"/>
        <v>0</v>
      </c>
      <c r="AG154" s="61"/>
    </row>
    <row r="155" spans="1:33" x14ac:dyDescent="0.2">
      <c r="A155" s="47">
        <v>154</v>
      </c>
      <c r="B155" s="47">
        <v>1.74</v>
      </c>
      <c r="C155" s="47">
        <v>1</v>
      </c>
      <c r="D155" s="47">
        <v>0</v>
      </c>
      <c r="E155" s="47">
        <v>0</v>
      </c>
      <c r="F155" s="47">
        <v>1</v>
      </c>
      <c r="G155" s="47">
        <v>0</v>
      </c>
      <c r="H155" s="47">
        <v>1</v>
      </c>
      <c r="I155" s="47">
        <v>1</v>
      </c>
      <c r="J155" s="47">
        <v>0</v>
      </c>
      <c r="K155" s="47">
        <v>1</v>
      </c>
      <c r="L155" s="47">
        <v>1</v>
      </c>
      <c r="M155" s="47">
        <v>1</v>
      </c>
      <c r="N155" s="47">
        <v>0</v>
      </c>
      <c r="O155" s="47">
        <v>1</v>
      </c>
      <c r="P155" s="47">
        <v>1</v>
      </c>
      <c r="Q155" s="59">
        <f t="shared" si="13"/>
        <v>9</v>
      </c>
      <c r="R155" s="59">
        <f t="shared" si="10"/>
        <v>8</v>
      </c>
      <c r="S155" s="59">
        <f t="shared" si="10"/>
        <v>9</v>
      </c>
      <c r="T155" s="59">
        <f t="shared" si="10"/>
        <v>9</v>
      </c>
      <c r="U155" s="59">
        <f t="shared" si="10"/>
        <v>8</v>
      </c>
      <c r="V155" s="59">
        <f t="shared" si="10"/>
        <v>9</v>
      </c>
      <c r="W155" s="59">
        <f t="shared" si="12"/>
        <v>8</v>
      </c>
      <c r="X155" s="59">
        <f t="shared" si="12"/>
        <v>8</v>
      </c>
      <c r="Y155" s="59">
        <f t="shared" si="12"/>
        <v>9</v>
      </c>
      <c r="Z155" s="59">
        <f t="shared" si="12"/>
        <v>8</v>
      </c>
      <c r="AA155" s="59">
        <f t="shared" si="12"/>
        <v>8</v>
      </c>
      <c r="AB155" s="59">
        <f t="shared" si="12"/>
        <v>8</v>
      </c>
      <c r="AC155" s="59">
        <f t="shared" si="11"/>
        <v>9</v>
      </c>
      <c r="AD155" s="59">
        <f t="shared" si="11"/>
        <v>8</v>
      </c>
      <c r="AE155" s="59">
        <f t="shared" si="11"/>
        <v>8</v>
      </c>
      <c r="AG155" s="61"/>
    </row>
    <row r="156" spans="1:33" x14ac:dyDescent="0.2">
      <c r="A156" s="47">
        <v>155</v>
      </c>
      <c r="B156" s="47">
        <v>1.66</v>
      </c>
      <c r="C156" s="47">
        <v>1</v>
      </c>
      <c r="D156" s="47">
        <v>0</v>
      </c>
      <c r="E156" s="47">
        <v>0</v>
      </c>
      <c r="F156" s="47">
        <v>1</v>
      </c>
      <c r="G156" s="47">
        <v>0</v>
      </c>
      <c r="H156" s="47">
        <v>0</v>
      </c>
      <c r="I156" s="47">
        <v>1</v>
      </c>
      <c r="J156" s="47">
        <v>0</v>
      </c>
      <c r="K156" s="47">
        <v>1</v>
      </c>
      <c r="L156" s="47">
        <v>1</v>
      </c>
      <c r="M156" s="47">
        <v>0</v>
      </c>
      <c r="N156" s="47">
        <v>0</v>
      </c>
      <c r="O156" s="47">
        <v>1</v>
      </c>
      <c r="P156" s="47">
        <v>0</v>
      </c>
      <c r="Q156" s="59">
        <f t="shared" si="13"/>
        <v>6</v>
      </c>
      <c r="R156" s="59">
        <f t="shared" si="10"/>
        <v>5</v>
      </c>
      <c r="S156" s="59">
        <f t="shared" si="10"/>
        <v>6</v>
      </c>
      <c r="T156" s="59">
        <f t="shared" si="10"/>
        <v>6</v>
      </c>
      <c r="U156" s="59">
        <f t="shared" si="10"/>
        <v>5</v>
      </c>
      <c r="V156" s="59">
        <f t="shared" si="10"/>
        <v>6</v>
      </c>
      <c r="W156" s="59">
        <f t="shared" si="12"/>
        <v>6</v>
      </c>
      <c r="X156" s="59">
        <f t="shared" si="12"/>
        <v>5</v>
      </c>
      <c r="Y156" s="59">
        <f t="shared" si="12"/>
        <v>6</v>
      </c>
      <c r="Z156" s="59">
        <f t="shared" si="12"/>
        <v>5</v>
      </c>
      <c r="AA156" s="59">
        <f t="shared" si="12"/>
        <v>5</v>
      </c>
      <c r="AB156" s="59">
        <f t="shared" si="12"/>
        <v>6</v>
      </c>
      <c r="AC156" s="59">
        <f t="shared" si="11"/>
        <v>6</v>
      </c>
      <c r="AD156" s="59">
        <f t="shared" si="11"/>
        <v>5</v>
      </c>
      <c r="AE156" s="59">
        <f t="shared" si="11"/>
        <v>6</v>
      </c>
      <c r="AG156" s="61"/>
    </row>
    <row r="157" spans="1:33" x14ac:dyDescent="0.2">
      <c r="A157" s="47">
        <v>156</v>
      </c>
      <c r="B157" s="47">
        <v>1.57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59">
        <f t="shared" si="13"/>
        <v>0</v>
      </c>
      <c r="R157" s="59">
        <f t="shared" si="10"/>
        <v>0</v>
      </c>
      <c r="S157" s="59">
        <f t="shared" si="10"/>
        <v>0</v>
      </c>
      <c r="T157" s="59">
        <f t="shared" si="10"/>
        <v>0</v>
      </c>
      <c r="U157" s="59">
        <f t="shared" si="10"/>
        <v>0</v>
      </c>
      <c r="V157" s="59">
        <f t="shared" si="10"/>
        <v>0</v>
      </c>
      <c r="W157" s="59">
        <f t="shared" si="12"/>
        <v>0</v>
      </c>
      <c r="X157" s="59">
        <f t="shared" si="12"/>
        <v>0</v>
      </c>
      <c r="Y157" s="59">
        <f t="shared" si="12"/>
        <v>0</v>
      </c>
      <c r="Z157" s="59">
        <f t="shared" si="12"/>
        <v>0</v>
      </c>
      <c r="AA157" s="59">
        <f t="shared" si="12"/>
        <v>0</v>
      </c>
      <c r="AB157" s="59">
        <f t="shared" si="12"/>
        <v>0</v>
      </c>
      <c r="AC157" s="59">
        <f t="shared" si="11"/>
        <v>0</v>
      </c>
      <c r="AD157" s="59">
        <f t="shared" si="11"/>
        <v>0</v>
      </c>
      <c r="AE157" s="59">
        <f t="shared" si="11"/>
        <v>0</v>
      </c>
      <c r="AG157" s="61"/>
    </row>
    <row r="158" spans="1:33" x14ac:dyDescent="0.2">
      <c r="A158" s="47">
        <v>157</v>
      </c>
      <c r="B158" s="47">
        <v>1.8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1</v>
      </c>
      <c r="J158" s="47">
        <v>0</v>
      </c>
      <c r="K158" s="47">
        <v>1</v>
      </c>
      <c r="L158" s="47">
        <v>1</v>
      </c>
      <c r="M158" s="47">
        <v>1</v>
      </c>
      <c r="N158" s="47">
        <v>1</v>
      </c>
      <c r="O158" s="47">
        <v>0</v>
      </c>
      <c r="P158" s="47">
        <v>0</v>
      </c>
      <c r="Q158" s="59">
        <f t="shared" si="13"/>
        <v>5</v>
      </c>
      <c r="R158" s="59">
        <f t="shared" si="10"/>
        <v>5</v>
      </c>
      <c r="S158" s="59">
        <f t="shared" si="10"/>
        <v>5</v>
      </c>
      <c r="T158" s="59">
        <f t="shared" si="10"/>
        <v>5</v>
      </c>
      <c r="U158" s="59">
        <f t="shared" si="10"/>
        <v>5</v>
      </c>
      <c r="V158" s="59">
        <f t="shared" si="10"/>
        <v>5</v>
      </c>
      <c r="W158" s="59">
        <f t="shared" si="12"/>
        <v>5</v>
      </c>
      <c r="X158" s="59">
        <f t="shared" si="12"/>
        <v>4</v>
      </c>
      <c r="Y158" s="59">
        <f t="shared" si="12"/>
        <v>5</v>
      </c>
      <c r="Z158" s="59">
        <f t="shared" si="12"/>
        <v>4</v>
      </c>
      <c r="AA158" s="59">
        <f t="shared" si="12"/>
        <v>4</v>
      </c>
      <c r="AB158" s="59">
        <f t="shared" si="12"/>
        <v>4</v>
      </c>
      <c r="AC158" s="59">
        <f t="shared" si="11"/>
        <v>4</v>
      </c>
      <c r="AD158" s="59">
        <f t="shared" si="11"/>
        <v>5</v>
      </c>
      <c r="AE158" s="59">
        <f t="shared" si="11"/>
        <v>5</v>
      </c>
      <c r="AG158" s="61"/>
    </row>
    <row r="159" spans="1:33" x14ac:dyDescent="0.2">
      <c r="A159" s="47">
        <v>158</v>
      </c>
      <c r="B159" s="47">
        <v>1.62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1</v>
      </c>
      <c r="L159" s="47">
        <v>1</v>
      </c>
      <c r="M159" s="47">
        <v>1</v>
      </c>
      <c r="N159" s="47">
        <v>0</v>
      </c>
      <c r="O159" s="47">
        <v>0</v>
      </c>
      <c r="P159" s="47">
        <v>0</v>
      </c>
      <c r="Q159" s="59">
        <f t="shared" si="13"/>
        <v>3</v>
      </c>
      <c r="R159" s="59">
        <f t="shared" ref="R159:Y195" si="14">$Q159-C159</f>
        <v>3</v>
      </c>
      <c r="S159" s="59">
        <f t="shared" si="14"/>
        <v>3</v>
      </c>
      <c r="T159" s="59">
        <f t="shared" si="14"/>
        <v>3</v>
      </c>
      <c r="U159" s="59">
        <f t="shared" si="14"/>
        <v>3</v>
      </c>
      <c r="V159" s="59">
        <f t="shared" si="14"/>
        <v>3</v>
      </c>
      <c r="W159" s="59">
        <f t="shared" si="12"/>
        <v>3</v>
      </c>
      <c r="X159" s="59">
        <f t="shared" si="12"/>
        <v>3</v>
      </c>
      <c r="Y159" s="59">
        <f t="shared" si="12"/>
        <v>3</v>
      </c>
      <c r="Z159" s="59">
        <f t="shared" si="12"/>
        <v>2</v>
      </c>
      <c r="AA159" s="59">
        <f t="shared" si="12"/>
        <v>2</v>
      </c>
      <c r="AB159" s="59">
        <f t="shared" si="12"/>
        <v>2</v>
      </c>
      <c r="AC159" s="59">
        <f t="shared" si="11"/>
        <v>3</v>
      </c>
      <c r="AD159" s="59">
        <f t="shared" si="11"/>
        <v>3</v>
      </c>
      <c r="AE159" s="59">
        <f t="shared" si="11"/>
        <v>3</v>
      </c>
      <c r="AG159" s="61"/>
    </row>
    <row r="160" spans="1:33" x14ac:dyDescent="0.2">
      <c r="A160" s="47">
        <v>159</v>
      </c>
      <c r="B160" s="47">
        <v>1.56</v>
      </c>
      <c r="C160" s="47">
        <v>1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1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59">
        <f t="shared" si="13"/>
        <v>2</v>
      </c>
      <c r="R160" s="59">
        <f t="shared" si="14"/>
        <v>1</v>
      </c>
      <c r="S160" s="59">
        <f t="shared" si="14"/>
        <v>2</v>
      </c>
      <c r="T160" s="59">
        <f t="shared" si="14"/>
        <v>2</v>
      </c>
      <c r="U160" s="59">
        <f t="shared" si="14"/>
        <v>2</v>
      </c>
      <c r="V160" s="59">
        <f t="shared" si="14"/>
        <v>2</v>
      </c>
      <c r="W160" s="59">
        <f t="shared" si="12"/>
        <v>2</v>
      </c>
      <c r="X160" s="59">
        <f t="shared" si="12"/>
        <v>2</v>
      </c>
      <c r="Y160" s="59">
        <f t="shared" si="12"/>
        <v>2</v>
      </c>
      <c r="Z160" s="59">
        <f t="shared" si="12"/>
        <v>1</v>
      </c>
      <c r="AA160" s="59">
        <f t="shared" si="12"/>
        <v>2</v>
      </c>
      <c r="AB160" s="59">
        <f t="shared" si="12"/>
        <v>2</v>
      </c>
      <c r="AC160" s="59">
        <f t="shared" si="11"/>
        <v>2</v>
      </c>
      <c r="AD160" s="59">
        <f t="shared" si="11"/>
        <v>2</v>
      </c>
      <c r="AE160" s="59">
        <f t="shared" si="11"/>
        <v>2</v>
      </c>
      <c r="AG160" s="61"/>
    </row>
    <row r="161" spans="1:33" x14ac:dyDescent="0.2">
      <c r="A161" s="47">
        <v>160</v>
      </c>
      <c r="B161" s="47">
        <v>1.73</v>
      </c>
      <c r="C161" s="47">
        <v>0</v>
      </c>
      <c r="D161" s="47">
        <v>0</v>
      </c>
      <c r="E161" s="47">
        <v>1</v>
      </c>
      <c r="F161" s="47">
        <v>0</v>
      </c>
      <c r="G161" s="47">
        <v>0</v>
      </c>
      <c r="H161" s="47">
        <v>0</v>
      </c>
      <c r="I161" s="47">
        <v>1</v>
      </c>
      <c r="J161" s="47">
        <v>0</v>
      </c>
      <c r="K161" s="47">
        <v>1</v>
      </c>
      <c r="L161" s="47">
        <v>1</v>
      </c>
      <c r="M161" s="47">
        <v>1</v>
      </c>
      <c r="N161" s="47">
        <v>0</v>
      </c>
      <c r="O161" s="47">
        <v>0</v>
      </c>
      <c r="P161" s="47">
        <v>0</v>
      </c>
      <c r="Q161" s="59">
        <f t="shared" si="13"/>
        <v>5</v>
      </c>
      <c r="R161" s="59">
        <f t="shared" si="14"/>
        <v>5</v>
      </c>
      <c r="S161" s="59">
        <f t="shared" si="14"/>
        <v>5</v>
      </c>
      <c r="T161" s="59">
        <f t="shared" si="14"/>
        <v>4</v>
      </c>
      <c r="U161" s="59">
        <f t="shared" si="14"/>
        <v>5</v>
      </c>
      <c r="V161" s="59">
        <f t="shared" si="14"/>
        <v>5</v>
      </c>
      <c r="W161" s="59">
        <f t="shared" si="12"/>
        <v>5</v>
      </c>
      <c r="X161" s="59">
        <f t="shared" si="12"/>
        <v>4</v>
      </c>
      <c r="Y161" s="59">
        <f t="shared" si="12"/>
        <v>5</v>
      </c>
      <c r="Z161" s="59">
        <f t="shared" si="12"/>
        <v>4</v>
      </c>
      <c r="AA161" s="59">
        <f t="shared" si="12"/>
        <v>4</v>
      </c>
      <c r="AB161" s="59">
        <f t="shared" si="12"/>
        <v>4</v>
      </c>
      <c r="AC161" s="59">
        <f t="shared" si="11"/>
        <v>5</v>
      </c>
      <c r="AD161" s="59">
        <f t="shared" si="11"/>
        <v>5</v>
      </c>
      <c r="AE161" s="59">
        <f t="shared" si="11"/>
        <v>5</v>
      </c>
      <c r="AG161" s="61"/>
    </row>
    <row r="162" spans="1:33" x14ac:dyDescent="0.2">
      <c r="A162" s="47">
        <v>161</v>
      </c>
      <c r="B162" s="47">
        <v>1.6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59">
        <f t="shared" si="13"/>
        <v>0</v>
      </c>
      <c r="R162" s="59">
        <f t="shared" si="14"/>
        <v>0</v>
      </c>
      <c r="S162" s="59">
        <f t="shared" si="14"/>
        <v>0</v>
      </c>
      <c r="T162" s="59">
        <f t="shared" si="14"/>
        <v>0</v>
      </c>
      <c r="U162" s="59">
        <f t="shared" si="14"/>
        <v>0</v>
      </c>
      <c r="V162" s="59">
        <f t="shared" si="14"/>
        <v>0</v>
      </c>
      <c r="W162" s="59">
        <f t="shared" si="12"/>
        <v>0</v>
      </c>
      <c r="X162" s="59">
        <f t="shared" si="12"/>
        <v>0</v>
      </c>
      <c r="Y162" s="59">
        <f t="shared" si="12"/>
        <v>0</v>
      </c>
      <c r="Z162" s="59">
        <f t="shared" si="12"/>
        <v>0</v>
      </c>
      <c r="AA162" s="59">
        <f t="shared" si="12"/>
        <v>0</v>
      </c>
      <c r="AB162" s="59">
        <f t="shared" si="12"/>
        <v>0</v>
      </c>
      <c r="AC162" s="59">
        <f t="shared" si="11"/>
        <v>0</v>
      </c>
      <c r="AD162" s="59">
        <f t="shared" si="11"/>
        <v>0</v>
      </c>
      <c r="AE162" s="59">
        <f t="shared" si="11"/>
        <v>0</v>
      </c>
      <c r="AG162" s="61"/>
    </row>
    <row r="163" spans="1:33" x14ac:dyDescent="0.2">
      <c r="A163" s="47">
        <v>162</v>
      </c>
      <c r="B163" s="47">
        <v>1.82</v>
      </c>
      <c r="C163" s="47">
        <v>0</v>
      </c>
      <c r="D163" s="47">
        <v>0</v>
      </c>
      <c r="E163" s="47">
        <v>0</v>
      </c>
      <c r="F163" s="47">
        <v>0</v>
      </c>
      <c r="G163" s="47">
        <v>1</v>
      </c>
      <c r="H163" s="47">
        <v>0</v>
      </c>
      <c r="I163" s="47">
        <v>1</v>
      </c>
      <c r="J163" s="47">
        <v>0</v>
      </c>
      <c r="K163" s="47">
        <v>1</v>
      </c>
      <c r="L163" s="47">
        <v>1</v>
      </c>
      <c r="M163" s="47">
        <v>1</v>
      </c>
      <c r="N163" s="47">
        <v>1</v>
      </c>
      <c r="O163" s="47">
        <v>1</v>
      </c>
      <c r="P163" s="47">
        <v>1</v>
      </c>
      <c r="Q163" s="59">
        <f t="shared" si="13"/>
        <v>8</v>
      </c>
      <c r="R163" s="59">
        <f t="shared" si="14"/>
        <v>8</v>
      </c>
      <c r="S163" s="59">
        <f t="shared" si="14"/>
        <v>8</v>
      </c>
      <c r="T163" s="59">
        <f t="shared" si="14"/>
        <v>8</v>
      </c>
      <c r="U163" s="59">
        <f t="shared" si="14"/>
        <v>8</v>
      </c>
      <c r="V163" s="59">
        <f t="shared" si="14"/>
        <v>7</v>
      </c>
      <c r="W163" s="59">
        <f t="shared" si="12"/>
        <v>8</v>
      </c>
      <c r="X163" s="59">
        <f t="shared" si="12"/>
        <v>7</v>
      </c>
      <c r="Y163" s="59">
        <f t="shared" si="12"/>
        <v>8</v>
      </c>
      <c r="Z163" s="59">
        <f t="shared" si="12"/>
        <v>7</v>
      </c>
      <c r="AA163" s="59">
        <f t="shared" si="12"/>
        <v>7</v>
      </c>
      <c r="AB163" s="59">
        <f t="shared" si="12"/>
        <v>7</v>
      </c>
      <c r="AC163" s="59">
        <f t="shared" si="11"/>
        <v>7</v>
      </c>
      <c r="AD163" s="59">
        <f t="shared" si="11"/>
        <v>7</v>
      </c>
      <c r="AE163" s="59">
        <f t="shared" si="11"/>
        <v>7</v>
      </c>
      <c r="AG163" s="61"/>
    </row>
    <row r="164" spans="1:33" x14ac:dyDescent="0.2">
      <c r="A164" s="47">
        <v>163</v>
      </c>
      <c r="B164" s="47">
        <v>1.8</v>
      </c>
      <c r="C164" s="47">
        <v>1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1</v>
      </c>
      <c r="J164" s="47">
        <v>0</v>
      </c>
      <c r="K164" s="47">
        <v>1</v>
      </c>
      <c r="L164" s="47">
        <v>0</v>
      </c>
      <c r="M164" s="47">
        <v>1</v>
      </c>
      <c r="N164" s="47">
        <v>0</v>
      </c>
      <c r="O164" s="47">
        <v>0</v>
      </c>
      <c r="P164" s="47">
        <v>0</v>
      </c>
      <c r="Q164" s="59">
        <f t="shared" si="13"/>
        <v>4</v>
      </c>
      <c r="R164" s="59">
        <f t="shared" si="14"/>
        <v>3</v>
      </c>
      <c r="S164" s="59">
        <f t="shared" si="14"/>
        <v>4</v>
      </c>
      <c r="T164" s="59">
        <f t="shared" si="14"/>
        <v>4</v>
      </c>
      <c r="U164" s="59">
        <f t="shared" si="14"/>
        <v>4</v>
      </c>
      <c r="V164" s="59">
        <f t="shared" si="14"/>
        <v>4</v>
      </c>
      <c r="W164" s="59">
        <f t="shared" si="12"/>
        <v>4</v>
      </c>
      <c r="X164" s="59">
        <f t="shared" si="12"/>
        <v>3</v>
      </c>
      <c r="Y164" s="59">
        <f t="shared" si="12"/>
        <v>4</v>
      </c>
      <c r="Z164" s="59">
        <f t="shared" si="12"/>
        <v>3</v>
      </c>
      <c r="AA164" s="59">
        <f t="shared" si="12"/>
        <v>4</v>
      </c>
      <c r="AB164" s="59">
        <f t="shared" si="12"/>
        <v>3</v>
      </c>
      <c r="AC164" s="59">
        <f t="shared" si="11"/>
        <v>4</v>
      </c>
      <c r="AD164" s="59">
        <f t="shared" si="11"/>
        <v>4</v>
      </c>
      <c r="AE164" s="59">
        <f t="shared" si="11"/>
        <v>4</v>
      </c>
      <c r="AG164" s="61"/>
    </row>
    <row r="165" spans="1:33" x14ac:dyDescent="0.2">
      <c r="A165" s="47">
        <v>164</v>
      </c>
      <c r="B165" s="47">
        <v>1.85</v>
      </c>
      <c r="C165" s="47">
        <v>0</v>
      </c>
      <c r="D165" s="47">
        <v>0</v>
      </c>
      <c r="E165" s="47">
        <v>0</v>
      </c>
      <c r="F165" s="47">
        <v>1</v>
      </c>
      <c r="G165" s="47">
        <v>1</v>
      </c>
      <c r="H165" s="47">
        <v>0</v>
      </c>
      <c r="I165" s="47">
        <v>1</v>
      </c>
      <c r="J165" s="47">
        <v>1</v>
      </c>
      <c r="K165" s="47">
        <v>1</v>
      </c>
      <c r="L165" s="47">
        <v>1</v>
      </c>
      <c r="M165" s="47">
        <v>1</v>
      </c>
      <c r="N165" s="47">
        <v>1</v>
      </c>
      <c r="O165" s="47">
        <v>1</v>
      </c>
      <c r="P165" s="47">
        <v>1</v>
      </c>
      <c r="Q165" s="59">
        <f t="shared" si="13"/>
        <v>10</v>
      </c>
      <c r="R165" s="59">
        <f t="shared" si="14"/>
        <v>10</v>
      </c>
      <c r="S165" s="59">
        <f t="shared" si="14"/>
        <v>10</v>
      </c>
      <c r="T165" s="59">
        <f t="shared" si="14"/>
        <v>10</v>
      </c>
      <c r="U165" s="59">
        <f t="shared" si="14"/>
        <v>9</v>
      </c>
      <c r="V165" s="59">
        <f t="shared" si="14"/>
        <v>9</v>
      </c>
      <c r="W165" s="59">
        <f t="shared" si="12"/>
        <v>10</v>
      </c>
      <c r="X165" s="59">
        <f t="shared" si="12"/>
        <v>9</v>
      </c>
      <c r="Y165" s="59">
        <f t="shared" si="12"/>
        <v>9</v>
      </c>
      <c r="Z165" s="59">
        <f t="shared" si="12"/>
        <v>9</v>
      </c>
      <c r="AA165" s="59">
        <f t="shared" si="12"/>
        <v>9</v>
      </c>
      <c r="AB165" s="59">
        <f t="shared" si="12"/>
        <v>9</v>
      </c>
      <c r="AC165" s="59">
        <f t="shared" si="11"/>
        <v>9</v>
      </c>
      <c r="AD165" s="59">
        <f t="shared" si="11"/>
        <v>9</v>
      </c>
      <c r="AE165" s="59">
        <f t="shared" si="11"/>
        <v>9</v>
      </c>
      <c r="AG165" s="61"/>
    </row>
    <row r="166" spans="1:33" x14ac:dyDescent="0.2">
      <c r="A166" s="47">
        <v>165</v>
      </c>
      <c r="B166" s="47">
        <v>1.69</v>
      </c>
      <c r="C166" s="47">
        <v>1</v>
      </c>
      <c r="D166" s="47">
        <v>0</v>
      </c>
      <c r="E166" s="47">
        <v>1</v>
      </c>
      <c r="F166" s="47">
        <v>0</v>
      </c>
      <c r="G166" s="47">
        <v>0</v>
      </c>
      <c r="H166" s="47">
        <v>0</v>
      </c>
      <c r="I166" s="47">
        <v>1</v>
      </c>
      <c r="J166" s="47">
        <v>0</v>
      </c>
      <c r="K166" s="47">
        <v>1</v>
      </c>
      <c r="L166" s="47">
        <v>1</v>
      </c>
      <c r="M166" s="47">
        <v>0</v>
      </c>
      <c r="N166" s="47">
        <v>0</v>
      </c>
      <c r="O166" s="47">
        <v>0</v>
      </c>
      <c r="P166" s="47">
        <v>0</v>
      </c>
      <c r="Q166" s="59">
        <f t="shared" si="13"/>
        <v>5</v>
      </c>
      <c r="R166" s="59">
        <f t="shared" si="14"/>
        <v>4</v>
      </c>
      <c r="S166" s="59">
        <f t="shared" si="14"/>
        <v>5</v>
      </c>
      <c r="T166" s="59">
        <f t="shared" si="14"/>
        <v>4</v>
      </c>
      <c r="U166" s="59">
        <f t="shared" si="14"/>
        <v>5</v>
      </c>
      <c r="V166" s="59">
        <f t="shared" si="14"/>
        <v>5</v>
      </c>
      <c r="W166" s="59">
        <f t="shared" si="12"/>
        <v>5</v>
      </c>
      <c r="X166" s="59">
        <f t="shared" si="12"/>
        <v>4</v>
      </c>
      <c r="Y166" s="59">
        <f t="shared" si="12"/>
        <v>5</v>
      </c>
      <c r="Z166" s="59">
        <f t="shared" si="12"/>
        <v>4</v>
      </c>
      <c r="AA166" s="59">
        <f t="shared" si="12"/>
        <v>4</v>
      </c>
      <c r="AB166" s="59">
        <f t="shared" si="12"/>
        <v>5</v>
      </c>
      <c r="AC166" s="59">
        <f t="shared" si="11"/>
        <v>5</v>
      </c>
      <c r="AD166" s="59">
        <f t="shared" si="11"/>
        <v>5</v>
      </c>
      <c r="AE166" s="59">
        <f t="shared" si="11"/>
        <v>5</v>
      </c>
      <c r="AG166" s="61"/>
    </row>
    <row r="167" spans="1:33" x14ac:dyDescent="0.2">
      <c r="A167" s="47">
        <v>166</v>
      </c>
      <c r="B167" s="47">
        <v>1.59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59">
        <f t="shared" si="13"/>
        <v>0</v>
      </c>
      <c r="R167" s="59">
        <f t="shared" si="14"/>
        <v>0</v>
      </c>
      <c r="S167" s="59">
        <f t="shared" si="14"/>
        <v>0</v>
      </c>
      <c r="T167" s="59">
        <f t="shared" si="14"/>
        <v>0</v>
      </c>
      <c r="U167" s="59">
        <f t="shared" si="14"/>
        <v>0</v>
      </c>
      <c r="V167" s="59">
        <f t="shared" si="14"/>
        <v>0</v>
      </c>
      <c r="W167" s="59">
        <f t="shared" si="12"/>
        <v>0</v>
      </c>
      <c r="X167" s="59">
        <f t="shared" si="12"/>
        <v>0</v>
      </c>
      <c r="Y167" s="59">
        <f t="shared" si="12"/>
        <v>0</v>
      </c>
      <c r="Z167" s="59">
        <f t="shared" si="12"/>
        <v>0</v>
      </c>
      <c r="AA167" s="59">
        <f t="shared" si="12"/>
        <v>0</v>
      </c>
      <c r="AB167" s="59">
        <f t="shared" si="12"/>
        <v>0</v>
      </c>
      <c r="AC167" s="59">
        <f t="shared" si="11"/>
        <v>0</v>
      </c>
      <c r="AD167" s="59">
        <f t="shared" si="11"/>
        <v>0</v>
      </c>
      <c r="AE167" s="59">
        <f t="shared" si="11"/>
        <v>0</v>
      </c>
      <c r="AG167" s="61"/>
    </row>
    <row r="168" spans="1:33" x14ac:dyDescent="0.2">
      <c r="A168" s="47">
        <v>167</v>
      </c>
      <c r="B168" s="47">
        <v>1.73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1</v>
      </c>
      <c r="J168" s="47">
        <v>0</v>
      </c>
      <c r="K168" s="47">
        <v>0</v>
      </c>
      <c r="L168" s="47">
        <v>1</v>
      </c>
      <c r="M168" s="47">
        <v>1</v>
      </c>
      <c r="N168" s="47">
        <v>0</v>
      </c>
      <c r="O168" s="47">
        <v>0</v>
      </c>
      <c r="P168" s="47">
        <v>0</v>
      </c>
      <c r="Q168" s="59">
        <f t="shared" si="13"/>
        <v>3</v>
      </c>
      <c r="R168" s="59">
        <f t="shared" si="14"/>
        <v>3</v>
      </c>
      <c r="S168" s="59">
        <f t="shared" si="14"/>
        <v>3</v>
      </c>
      <c r="T168" s="59">
        <f t="shared" si="14"/>
        <v>3</v>
      </c>
      <c r="U168" s="59">
        <f t="shared" si="14"/>
        <v>3</v>
      </c>
      <c r="V168" s="59">
        <f t="shared" si="14"/>
        <v>3</v>
      </c>
      <c r="W168" s="59">
        <f t="shared" si="12"/>
        <v>3</v>
      </c>
      <c r="X168" s="59">
        <f t="shared" si="12"/>
        <v>2</v>
      </c>
      <c r="Y168" s="59">
        <f t="shared" si="12"/>
        <v>3</v>
      </c>
      <c r="Z168" s="59">
        <f t="shared" si="12"/>
        <v>3</v>
      </c>
      <c r="AA168" s="59">
        <f t="shared" si="12"/>
        <v>2</v>
      </c>
      <c r="AB168" s="59">
        <f t="shared" si="12"/>
        <v>2</v>
      </c>
      <c r="AC168" s="59">
        <f t="shared" si="11"/>
        <v>3</v>
      </c>
      <c r="AD168" s="59">
        <f t="shared" si="11"/>
        <v>3</v>
      </c>
      <c r="AE168" s="59">
        <f t="shared" si="11"/>
        <v>3</v>
      </c>
      <c r="AG168" s="61"/>
    </row>
    <row r="169" spans="1:33" x14ac:dyDescent="0.2">
      <c r="A169" s="47">
        <v>168</v>
      </c>
      <c r="B169" s="47">
        <v>1.7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1</v>
      </c>
      <c r="L169" s="47">
        <v>1</v>
      </c>
      <c r="M169" s="47">
        <v>0</v>
      </c>
      <c r="N169" s="47">
        <v>0</v>
      </c>
      <c r="O169" s="47">
        <v>0</v>
      </c>
      <c r="P169" s="47">
        <v>0</v>
      </c>
      <c r="Q169" s="59">
        <f t="shared" si="13"/>
        <v>2</v>
      </c>
      <c r="R169" s="59">
        <f t="shared" si="14"/>
        <v>2</v>
      </c>
      <c r="S169" s="59">
        <f t="shared" si="14"/>
        <v>2</v>
      </c>
      <c r="T169" s="59">
        <f t="shared" si="14"/>
        <v>2</v>
      </c>
      <c r="U169" s="59">
        <f t="shared" si="14"/>
        <v>2</v>
      </c>
      <c r="V169" s="59">
        <f t="shared" si="14"/>
        <v>2</v>
      </c>
      <c r="W169" s="59">
        <f t="shared" si="12"/>
        <v>2</v>
      </c>
      <c r="X169" s="59">
        <f t="shared" si="12"/>
        <v>2</v>
      </c>
      <c r="Y169" s="59">
        <f t="shared" si="12"/>
        <v>2</v>
      </c>
      <c r="Z169" s="59">
        <f t="shared" si="12"/>
        <v>1</v>
      </c>
      <c r="AA169" s="59">
        <f t="shared" si="12"/>
        <v>1</v>
      </c>
      <c r="AB169" s="59">
        <f t="shared" si="12"/>
        <v>2</v>
      </c>
      <c r="AC169" s="59">
        <f t="shared" si="11"/>
        <v>2</v>
      </c>
      <c r="AD169" s="59">
        <f t="shared" si="11"/>
        <v>2</v>
      </c>
      <c r="AE169" s="59">
        <f t="shared" si="11"/>
        <v>2</v>
      </c>
      <c r="AG169" s="61"/>
    </row>
    <row r="170" spans="1:33" x14ac:dyDescent="0.2">
      <c r="A170" s="47">
        <v>169</v>
      </c>
      <c r="B170" s="47">
        <v>1.6</v>
      </c>
      <c r="C170" s="47">
        <v>0</v>
      </c>
      <c r="D170" s="47">
        <v>0</v>
      </c>
      <c r="E170" s="47">
        <v>0</v>
      </c>
      <c r="F170" s="47">
        <v>1</v>
      </c>
      <c r="G170" s="47">
        <v>0</v>
      </c>
      <c r="H170" s="47">
        <v>0</v>
      </c>
      <c r="I170" s="47">
        <v>1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59">
        <f t="shared" si="13"/>
        <v>2</v>
      </c>
      <c r="R170" s="59">
        <f t="shared" si="14"/>
        <v>2</v>
      </c>
      <c r="S170" s="59">
        <f t="shared" si="14"/>
        <v>2</v>
      </c>
      <c r="T170" s="59">
        <f t="shared" si="14"/>
        <v>2</v>
      </c>
      <c r="U170" s="59">
        <f t="shared" si="14"/>
        <v>1</v>
      </c>
      <c r="V170" s="59">
        <f t="shared" si="14"/>
        <v>2</v>
      </c>
      <c r="W170" s="59">
        <f t="shared" si="12"/>
        <v>2</v>
      </c>
      <c r="X170" s="59">
        <f t="shared" si="12"/>
        <v>1</v>
      </c>
      <c r="Y170" s="59">
        <f t="shared" si="12"/>
        <v>2</v>
      </c>
      <c r="Z170" s="59">
        <f t="shared" si="12"/>
        <v>2</v>
      </c>
      <c r="AA170" s="59">
        <f t="shared" si="12"/>
        <v>2</v>
      </c>
      <c r="AB170" s="59">
        <f t="shared" si="12"/>
        <v>2</v>
      </c>
      <c r="AC170" s="59">
        <f t="shared" si="11"/>
        <v>2</v>
      </c>
      <c r="AD170" s="59">
        <f t="shared" si="11"/>
        <v>2</v>
      </c>
      <c r="AE170" s="59">
        <f t="shared" si="11"/>
        <v>2</v>
      </c>
      <c r="AG170" s="61"/>
    </row>
    <row r="171" spans="1:33" x14ac:dyDescent="0.2">
      <c r="A171" s="47">
        <v>170</v>
      </c>
      <c r="B171" s="47">
        <v>1.64</v>
      </c>
      <c r="C171" s="47">
        <v>1</v>
      </c>
      <c r="D171" s="47">
        <v>0</v>
      </c>
      <c r="E171" s="47">
        <v>0</v>
      </c>
      <c r="F171" s="47">
        <v>1</v>
      </c>
      <c r="G171" s="47">
        <v>0</v>
      </c>
      <c r="H171" s="47">
        <v>0</v>
      </c>
      <c r="I171" s="47">
        <v>1</v>
      </c>
      <c r="J171" s="47">
        <v>0</v>
      </c>
      <c r="K171" s="47">
        <v>1</v>
      </c>
      <c r="L171" s="47">
        <v>0</v>
      </c>
      <c r="M171" s="47">
        <v>1</v>
      </c>
      <c r="N171" s="47">
        <v>0</v>
      </c>
      <c r="O171" s="47">
        <v>0</v>
      </c>
      <c r="P171" s="47">
        <v>0</v>
      </c>
      <c r="Q171" s="59">
        <f t="shared" si="13"/>
        <v>5</v>
      </c>
      <c r="R171" s="59">
        <f t="shared" si="14"/>
        <v>4</v>
      </c>
      <c r="S171" s="59">
        <f t="shared" si="14"/>
        <v>5</v>
      </c>
      <c r="T171" s="59">
        <f t="shared" si="14"/>
        <v>5</v>
      </c>
      <c r="U171" s="59">
        <f t="shared" si="14"/>
        <v>4</v>
      </c>
      <c r="V171" s="59">
        <f t="shared" si="14"/>
        <v>5</v>
      </c>
      <c r="W171" s="59">
        <f t="shared" si="12"/>
        <v>5</v>
      </c>
      <c r="X171" s="59">
        <f t="shared" si="12"/>
        <v>4</v>
      </c>
      <c r="Y171" s="59">
        <f t="shared" si="12"/>
        <v>5</v>
      </c>
      <c r="Z171" s="59">
        <f t="shared" ref="Z171:AE212" si="15">$Q171-K171</f>
        <v>4</v>
      </c>
      <c r="AA171" s="59">
        <f t="shared" si="15"/>
        <v>5</v>
      </c>
      <c r="AB171" s="59">
        <f t="shared" si="15"/>
        <v>4</v>
      </c>
      <c r="AC171" s="59">
        <f t="shared" si="11"/>
        <v>5</v>
      </c>
      <c r="AD171" s="59">
        <f t="shared" si="11"/>
        <v>5</v>
      </c>
      <c r="AE171" s="59">
        <f t="shared" si="11"/>
        <v>5</v>
      </c>
      <c r="AG171" s="61"/>
    </row>
    <row r="172" spans="1:33" x14ac:dyDescent="0.2">
      <c r="A172" s="47">
        <v>171</v>
      </c>
      <c r="B172" s="47">
        <v>1.57</v>
      </c>
      <c r="C172" s="47">
        <v>1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59">
        <f t="shared" si="13"/>
        <v>1</v>
      </c>
      <c r="R172" s="59">
        <f t="shared" si="14"/>
        <v>0</v>
      </c>
      <c r="S172" s="59">
        <f t="shared" si="14"/>
        <v>1</v>
      </c>
      <c r="T172" s="59">
        <f t="shared" si="14"/>
        <v>1</v>
      </c>
      <c r="U172" s="59">
        <f t="shared" si="14"/>
        <v>1</v>
      </c>
      <c r="V172" s="59">
        <f t="shared" si="14"/>
        <v>1</v>
      </c>
      <c r="W172" s="59">
        <f t="shared" si="14"/>
        <v>1</v>
      </c>
      <c r="X172" s="59">
        <f t="shared" si="14"/>
        <v>1</v>
      </c>
      <c r="Y172" s="59">
        <f t="shared" si="14"/>
        <v>1</v>
      </c>
      <c r="Z172" s="59">
        <f t="shared" si="15"/>
        <v>1</v>
      </c>
      <c r="AA172" s="59">
        <f t="shared" si="15"/>
        <v>1</v>
      </c>
      <c r="AB172" s="59">
        <f t="shared" si="15"/>
        <v>1</v>
      </c>
      <c r="AC172" s="59">
        <f t="shared" si="11"/>
        <v>1</v>
      </c>
      <c r="AD172" s="59">
        <f t="shared" si="11"/>
        <v>1</v>
      </c>
      <c r="AE172" s="59">
        <f t="shared" si="11"/>
        <v>1</v>
      </c>
      <c r="AG172" s="61"/>
    </row>
    <row r="173" spans="1:33" x14ac:dyDescent="0.2">
      <c r="A173" s="47">
        <v>172</v>
      </c>
      <c r="B173" s="47">
        <v>1.59</v>
      </c>
      <c r="C173" s="47">
        <v>0</v>
      </c>
      <c r="D173" s="47">
        <v>0</v>
      </c>
      <c r="E173" s="47">
        <v>1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1</v>
      </c>
      <c r="L173" s="47">
        <v>0</v>
      </c>
      <c r="M173" s="47">
        <v>1</v>
      </c>
      <c r="N173" s="47">
        <v>0</v>
      </c>
      <c r="O173" s="47">
        <v>0</v>
      </c>
      <c r="P173" s="47">
        <v>0</v>
      </c>
      <c r="Q173" s="59">
        <f t="shared" si="13"/>
        <v>3</v>
      </c>
      <c r="R173" s="59">
        <f t="shared" si="14"/>
        <v>3</v>
      </c>
      <c r="S173" s="59">
        <f t="shared" si="14"/>
        <v>3</v>
      </c>
      <c r="T173" s="59">
        <f t="shared" si="14"/>
        <v>2</v>
      </c>
      <c r="U173" s="59">
        <f t="shared" si="14"/>
        <v>3</v>
      </c>
      <c r="V173" s="59">
        <f t="shared" si="14"/>
        <v>3</v>
      </c>
      <c r="W173" s="59">
        <f t="shared" si="14"/>
        <v>3</v>
      </c>
      <c r="X173" s="59">
        <f t="shared" si="14"/>
        <v>3</v>
      </c>
      <c r="Y173" s="59">
        <f t="shared" si="14"/>
        <v>3</v>
      </c>
      <c r="Z173" s="59">
        <f t="shared" si="15"/>
        <v>2</v>
      </c>
      <c r="AA173" s="59">
        <f t="shared" si="15"/>
        <v>3</v>
      </c>
      <c r="AB173" s="59">
        <f t="shared" si="15"/>
        <v>2</v>
      </c>
      <c r="AC173" s="59">
        <f t="shared" si="11"/>
        <v>3</v>
      </c>
      <c r="AD173" s="59">
        <f t="shared" si="11"/>
        <v>3</v>
      </c>
      <c r="AE173" s="59">
        <f t="shared" si="11"/>
        <v>3</v>
      </c>
      <c r="AG173" s="61"/>
    </row>
    <row r="174" spans="1:33" x14ac:dyDescent="0.2">
      <c r="A174" s="47">
        <v>173</v>
      </c>
      <c r="B174" s="47">
        <v>1.69</v>
      </c>
      <c r="C174" s="47">
        <v>1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1</v>
      </c>
      <c r="L174" s="47">
        <v>0</v>
      </c>
      <c r="M174" s="47">
        <v>0</v>
      </c>
      <c r="N174" s="47">
        <v>0</v>
      </c>
      <c r="O174" s="47">
        <v>0</v>
      </c>
      <c r="P174" s="47">
        <v>1</v>
      </c>
      <c r="Q174" s="59">
        <f t="shared" si="13"/>
        <v>3</v>
      </c>
      <c r="R174" s="59">
        <f t="shared" si="14"/>
        <v>2</v>
      </c>
      <c r="S174" s="59">
        <f t="shared" si="14"/>
        <v>3</v>
      </c>
      <c r="T174" s="59">
        <f t="shared" si="14"/>
        <v>3</v>
      </c>
      <c r="U174" s="59">
        <f t="shared" si="14"/>
        <v>3</v>
      </c>
      <c r="V174" s="59">
        <f t="shared" si="14"/>
        <v>3</v>
      </c>
      <c r="W174" s="59">
        <f t="shared" si="14"/>
        <v>3</v>
      </c>
      <c r="X174" s="59">
        <f t="shared" si="14"/>
        <v>3</v>
      </c>
      <c r="Y174" s="59">
        <f t="shared" si="14"/>
        <v>3</v>
      </c>
      <c r="Z174" s="59">
        <f t="shared" si="15"/>
        <v>2</v>
      </c>
      <c r="AA174" s="59">
        <f t="shared" si="15"/>
        <v>3</v>
      </c>
      <c r="AB174" s="59">
        <f t="shared" si="15"/>
        <v>3</v>
      </c>
      <c r="AC174" s="59">
        <f t="shared" si="11"/>
        <v>3</v>
      </c>
      <c r="AD174" s="59">
        <f t="shared" si="11"/>
        <v>3</v>
      </c>
      <c r="AE174" s="59">
        <f t="shared" si="11"/>
        <v>2</v>
      </c>
      <c r="AG174" s="61"/>
    </row>
    <row r="175" spans="1:33" x14ac:dyDescent="0.2">
      <c r="A175" s="47">
        <v>174</v>
      </c>
      <c r="B175" s="47">
        <v>1.72</v>
      </c>
      <c r="C175" s="47">
        <v>1</v>
      </c>
      <c r="D175" s="47">
        <v>1</v>
      </c>
      <c r="E175" s="47">
        <v>0</v>
      </c>
      <c r="F175" s="47">
        <v>0</v>
      </c>
      <c r="G175" s="47">
        <v>0</v>
      </c>
      <c r="H175" s="47">
        <v>0</v>
      </c>
      <c r="I175" s="47">
        <v>1</v>
      </c>
      <c r="J175" s="47">
        <v>0</v>
      </c>
      <c r="K175" s="47">
        <v>1</v>
      </c>
      <c r="L175" s="47">
        <v>1</v>
      </c>
      <c r="M175" s="47">
        <v>0</v>
      </c>
      <c r="N175" s="47">
        <v>1</v>
      </c>
      <c r="O175" s="47">
        <v>0</v>
      </c>
      <c r="P175" s="47">
        <v>1</v>
      </c>
      <c r="Q175" s="59">
        <f t="shared" si="13"/>
        <v>7</v>
      </c>
      <c r="R175" s="59">
        <f t="shared" si="14"/>
        <v>6</v>
      </c>
      <c r="S175" s="59">
        <f t="shared" si="14"/>
        <v>6</v>
      </c>
      <c r="T175" s="59">
        <f t="shared" si="14"/>
        <v>7</v>
      </c>
      <c r="U175" s="59">
        <f t="shared" si="14"/>
        <v>7</v>
      </c>
      <c r="V175" s="59">
        <f t="shared" si="14"/>
        <v>7</v>
      </c>
      <c r="W175" s="59">
        <f t="shared" si="14"/>
        <v>7</v>
      </c>
      <c r="X175" s="59">
        <f t="shared" si="14"/>
        <v>6</v>
      </c>
      <c r="Y175" s="59">
        <f t="shared" si="14"/>
        <v>7</v>
      </c>
      <c r="Z175" s="59">
        <f t="shared" si="15"/>
        <v>6</v>
      </c>
      <c r="AA175" s="59">
        <f t="shared" si="15"/>
        <v>6</v>
      </c>
      <c r="AB175" s="59">
        <f t="shared" si="15"/>
        <v>7</v>
      </c>
      <c r="AC175" s="59">
        <f t="shared" si="11"/>
        <v>6</v>
      </c>
      <c r="AD175" s="59">
        <f t="shared" si="11"/>
        <v>7</v>
      </c>
      <c r="AE175" s="59">
        <f t="shared" si="11"/>
        <v>6</v>
      </c>
      <c r="AG175" s="61"/>
    </row>
    <row r="176" spans="1:33" x14ac:dyDescent="0.2">
      <c r="A176" s="47">
        <v>175</v>
      </c>
      <c r="B176" s="47">
        <v>1.68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1</v>
      </c>
      <c r="J176" s="47">
        <v>0</v>
      </c>
      <c r="L176" s="47">
        <v>0</v>
      </c>
      <c r="M176" s="47">
        <v>0</v>
      </c>
      <c r="N176" s="47">
        <v>1</v>
      </c>
      <c r="O176" s="47">
        <v>0</v>
      </c>
      <c r="P176" s="47">
        <v>0</v>
      </c>
      <c r="Q176" s="59">
        <f t="shared" si="13"/>
        <v>2</v>
      </c>
      <c r="R176" s="59">
        <f t="shared" si="14"/>
        <v>2</v>
      </c>
      <c r="S176" s="59">
        <f t="shared" si="14"/>
        <v>2</v>
      </c>
      <c r="T176" s="59">
        <f t="shared" si="14"/>
        <v>2</v>
      </c>
      <c r="U176" s="59">
        <f t="shared" si="14"/>
        <v>2</v>
      </c>
      <c r="V176" s="59">
        <f t="shared" si="14"/>
        <v>2</v>
      </c>
      <c r="W176" s="59">
        <f t="shared" si="14"/>
        <v>2</v>
      </c>
      <c r="X176" s="59">
        <f t="shared" si="14"/>
        <v>1</v>
      </c>
      <c r="Y176" s="59">
        <f t="shared" si="14"/>
        <v>2</v>
      </c>
      <c r="Z176" s="59">
        <f t="shared" si="15"/>
        <v>2</v>
      </c>
      <c r="AA176" s="59">
        <f t="shared" si="15"/>
        <v>2</v>
      </c>
      <c r="AB176" s="59">
        <f t="shared" si="15"/>
        <v>2</v>
      </c>
      <c r="AC176" s="59">
        <f t="shared" si="11"/>
        <v>1</v>
      </c>
      <c r="AD176" s="59">
        <f t="shared" si="11"/>
        <v>2</v>
      </c>
      <c r="AE176" s="59">
        <f t="shared" si="11"/>
        <v>2</v>
      </c>
      <c r="AG176" s="61"/>
    </row>
    <row r="177" spans="1:33" x14ac:dyDescent="0.2">
      <c r="A177" s="47">
        <v>176</v>
      </c>
      <c r="B177" s="47">
        <v>1.75</v>
      </c>
      <c r="C177" s="47">
        <v>1</v>
      </c>
      <c r="D177" s="47">
        <v>1</v>
      </c>
      <c r="E177" s="47">
        <v>0</v>
      </c>
      <c r="F177" s="47">
        <v>0</v>
      </c>
      <c r="G177" s="47">
        <v>0</v>
      </c>
      <c r="H177" s="47">
        <v>1</v>
      </c>
      <c r="I177" s="47">
        <v>1</v>
      </c>
      <c r="J177" s="47">
        <v>0</v>
      </c>
      <c r="K177" s="47">
        <v>1</v>
      </c>
      <c r="L177" s="47">
        <v>1</v>
      </c>
      <c r="M177" s="47">
        <v>0</v>
      </c>
      <c r="N177" s="47">
        <v>1</v>
      </c>
      <c r="O177" s="47">
        <v>0</v>
      </c>
      <c r="P177" s="47">
        <v>1</v>
      </c>
      <c r="Q177" s="59">
        <f t="shared" si="13"/>
        <v>8</v>
      </c>
      <c r="R177" s="59">
        <f t="shared" si="14"/>
        <v>7</v>
      </c>
      <c r="S177" s="59">
        <f t="shared" si="14"/>
        <v>7</v>
      </c>
      <c r="T177" s="59">
        <f t="shared" si="14"/>
        <v>8</v>
      </c>
      <c r="U177" s="59">
        <f t="shared" si="14"/>
        <v>8</v>
      </c>
      <c r="V177" s="59">
        <f t="shared" si="14"/>
        <v>8</v>
      </c>
      <c r="W177" s="59">
        <f t="shared" si="14"/>
        <v>7</v>
      </c>
      <c r="X177" s="59">
        <f t="shared" si="14"/>
        <v>7</v>
      </c>
      <c r="Y177" s="59">
        <f t="shared" si="14"/>
        <v>8</v>
      </c>
      <c r="Z177" s="59">
        <f t="shared" si="15"/>
        <v>7</v>
      </c>
      <c r="AA177" s="59">
        <f t="shared" si="15"/>
        <v>7</v>
      </c>
      <c r="AB177" s="59">
        <f t="shared" si="15"/>
        <v>8</v>
      </c>
      <c r="AC177" s="59">
        <f t="shared" si="11"/>
        <v>7</v>
      </c>
      <c r="AD177" s="59">
        <f t="shared" si="11"/>
        <v>8</v>
      </c>
      <c r="AE177" s="59">
        <f t="shared" si="11"/>
        <v>7</v>
      </c>
      <c r="AG177" s="61"/>
    </row>
    <row r="178" spans="1:33" x14ac:dyDescent="0.2">
      <c r="A178" s="47">
        <v>177</v>
      </c>
      <c r="B178" s="47">
        <v>1.81</v>
      </c>
      <c r="C178" s="47">
        <v>1</v>
      </c>
      <c r="D178" s="47">
        <v>1</v>
      </c>
      <c r="E178" s="47">
        <v>1</v>
      </c>
      <c r="F178" s="47">
        <v>0</v>
      </c>
      <c r="G178" s="47">
        <v>1</v>
      </c>
      <c r="H178" s="47">
        <v>1</v>
      </c>
      <c r="I178" s="47">
        <v>1</v>
      </c>
      <c r="J178" s="47">
        <v>0</v>
      </c>
      <c r="K178" s="47">
        <v>1</v>
      </c>
      <c r="L178" s="47">
        <v>1</v>
      </c>
      <c r="M178" s="47">
        <v>1</v>
      </c>
      <c r="N178" s="47">
        <v>1</v>
      </c>
      <c r="O178" s="47">
        <v>1</v>
      </c>
      <c r="P178" s="47">
        <v>1</v>
      </c>
      <c r="Q178" s="59">
        <f t="shared" si="13"/>
        <v>12</v>
      </c>
      <c r="R178" s="59">
        <f t="shared" si="14"/>
        <v>11</v>
      </c>
      <c r="S178" s="59">
        <f t="shared" si="14"/>
        <v>11</v>
      </c>
      <c r="T178" s="59">
        <f t="shared" si="14"/>
        <v>11</v>
      </c>
      <c r="U178" s="59">
        <f t="shared" si="14"/>
        <v>12</v>
      </c>
      <c r="V178" s="59">
        <f t="shared" si="14"/>
        <v>11</v>
      </c>
      <c r="W178" s="59">
        <f t="shared" si="14"/>
        <v>11</v>
      </c>
      <c r="X178" s="59">
        <f t="shared" si="14"/>
        <v>11</v>
      </c>
      <c r="Y178" s="59">
        <f t="shared" si="14"/>
        <v>12</v>
      </c>
      <c r="Z178" s="59">
        <f t="shared" si="15"/>
        <v>11</v>
      </c>
      <c r="AA178" s="59">
        <f t="shared" si="15"/>
        <v>11</v>
      </c>
      <c r="AB178" s="59">
        <f t="shared" si="15"/>
        <v>11</v>
      </c>
      <c r="AC178" s="59">
        <f t="shared" si="11"/>
        <v>11</v>
      </c>
      <c r="AD178" s="59">
        <f t="shared" si="11"/>
        <v>11</v>
      </c>
      <c r="AE178" s="59">
        <f t="shared" si="11"/>
        <v>11</v>
      </c>
      <c r="AG178" s="61"/>
    </row>
    <row r="179" spans="1:33" x14ac:dyDescent="0.2">
      <c r="A179" s="47">
        <v>178</v>
      </c>
      <c r="B179" s="47">
        <v>1.63</v>
      </c>
      <c r="C179" s="47">
        <v>1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L179" s="47">
        <v>0</v>
      </c>
      <c r="M179" s="47">
        <v>1</v>
      </c>
      <c r="N179" s="47">
        <v>0</v>
      </c>
      <c r="O179" s="47">
        <v>0</v>
      </c>
      <c r="P179" s="47">
        <v>0</v>
      </c>
      <c r="Q179" s="59">
        <f t="shared" si="13"/>
        <v>2</v>
      </c>
      <c r="R179" s="59">
        <f t="shared" si="14"/>
        <v>1</v>
      </c>
      <c r="S179" s="59">
        <f t="shared" si="14"/>
        <v>2</v>
      </c>
      <c r="T179" s="59">
        <f t="shared" si="14"/>
        <v>2</v>
      </c>
      <c r="U179" s="59">
        <f t="shared" si="14"/>
        <v>2</v>
      </c>
      <c r="V179" s="59">
        <f t="shared" si="14"/>
        <v>2</v>
      </c>
      <c r="W179" s="59">
        <f t="shared" si="14"/>
        <v>2</v>
      </c>
      <c r="X179" s="59">
        <f t="shared" si="14"/>
        <v>2</v>
      </c>
      <c r="Y179" s="59">
        <f t="shared" si="14"/>
        <v>2</v>
      </c>
      <c r="Z179" s="59">
        <f t="shared" si="15"/>
        <v>2</v>
      </c>
      <c r="AA179" s="59">
        <f t="shared" si="15"/>
        <v>2</v>
      </c>
      <c r="AB179" s="59">
        <f t="shared" si="15"/>
        <v>1</v>
      </c>
      <c r="AC179" s="59">
        <f t="shared" si="11"/>
        <v>2</v>
      </c>
      <c r="AD179" s="59">
        <f t="shared" si="11"/>
        <v>2</v>
      </c>
      <c r="AE179" s="59">
        <f t="shared" si="11"/>
        <v>2</v>
      </c>
      <c r="AG179" s="61"/>
    </row>
    <row r="180" spans="1:33" x14ac:dyDescent="0.2">
      <c r="A180" s="47">
        <v>179</v>
      </c>
      <c r="B180" s="47">
        <v>1.7</v>
      </c>
      <c r="C180" s="47">
        <v>1</v>
      </c>
      <c r="D180" s="47">
        <v>0</v>
      </c>
      <c r="E180" s="47">
        <v>0</v>
      </c>
      <c r="F180" s="47">
        <v>0</v>
      </c>
      <c r="G180" s="47">
        <v>0</v>
      </c>
      <c r="H180" s="47">
        <v>1</v>
      </c>
      <c r="I180" s="47">
        <v>1</v>
      </c>
      <c r="J180" s="47">
        <v>0</v>
      </c>
      <c r="L180" s="47">
        <v>0</v>
      </c>
      <c r="M180" s="47">
        <v>0</v>
      </c>
      <c r="N180" s="47">
        <v>1</v>
      </c>
      <c r="O180" s="47">
        <v>0</v>
      </c>
      <c r="P180" s="47">
        <v>0</v>
      </c>
      <c r="Q180" s="59">
        <f t="shared" si="13"/>
        <v>4</v>
      </c>
      <c r="R180" s="59">
        <f t="shared" si="14"/>
        <v>3</v>
      </c>
      <c r="S180" s="59">
        <f t="shared" si="14"/>
        <v>4</v>
      </c>
      <c r="T180" s="59">
        <f t="shared" si="14"/>
        <v>4</v>
      </c>
      <c r="U180" s="59">
        <f t="shared" si="14"/>
        <v>4</v>
      </c>
      <c r="V180" s="59">
        <f t="shared" si="14"/>
        <v>4</v>
      </c>
      <c r="W180" s="59">
        <f t="shared" si="14"/>
        <v>3</v>
      </c>
      <c r="X180" s="59">
        <f t="shared" si="14"/>
        <v>3</v>
      </c>
      <c r="Y180" s="59">
        <f t="shared" si="14"/>
        <v>4</v>
      </c>
      <c r="Z180" s="59">
        <f t="shared" si="15"/>
        <v>4</v>
      </c>
      <c r="AA180" s="59">
        <f t="shared" si="15"/>
        <v>4</v>
      </c>
      <c r="AB180" s="59">
        <f t="shared" si="15"/>
        <v>4</v>
      </c>
      <c r="AC180" s="59">
        <f t="shared" si="11"/>
        <v>3</v>
      </c>
      <c r="AD180" s="59">
        <f t="shared" si="11"/>
        <v>4</v>
      </c>
      <c r="AE180" s="59">
        <f t="shared" si="11"/>
        <v>4</v>
      </c>
      <c r="AG180" s="61"/>
    </row>
    <row r="181" spans="1:33" x14ac:dyDescent="0.2">
      <c r="A181" s="47">
        <v>180</v>
      </c>
      <c r="B181" s="47">
        <v>1.78</v>
      </c>
      <c r="C181" s="47">
        <v>1</v>
      </c>
      <c r="D181" s="47">
        <v>1</v>
      </c>
      <c r="E181" s="47">
        <v>1</v>
      </c>
      <c r="F181" s="47">
        <v>0</v>
      </c>
      <c r="G181" s="47">
        <v>1</v>
      </c>
      <c r="H181" s="47">
        <v>1</v>
      </c>
      <c r="I181" s="47">
        <v>1</v>
      </c>
      <c r="J181" s="47">
        <v>0</v>
      </c>
      <c r="K181" s="47">
        <v>1</v>
      </c>
      <c r="L181" s="47">
        <v>1</v>
      </c>
      <c r="M181" s="47">
        <v>1</v>
      </c>
      <c r="N181" s="47">
        <v>1</v>
      </c>
      <c r="O181" s="47">
        <v>1</v>
      </c>
      <c r="P181" s="47">
        <v>1</v>
      </c>
      <c r="Q181" s="59">
        <f t="shared" si="13"/>
        <v>12</v>
      </c>
      <c r="R181" s="59">
        <f t="shared" si="14"/>
        <v>11</v>
      </c>
      <c r="S181" s="59">
        <f t="shared" si="14"/>
        <v>11</v>
      </c>
      <c r="T181" s="59">
        <f t="shared" si="14"/>
        <v>11</v>
      </c>
      <c r="U181" s="59">
        <f t="shared" si="14"/>
        <v>12</v>
      </c>
      <c r="V181" s="59">
        <f t="shared" si="14"/>
        <v>11</v>
      </c>
      <c r="W181" s="59">
        <f t="shared" si="14"/>
        <v>11</v>
      </c>
      <c r="X181" s="59">
        <f t="shared" si="14"/>
        <v>11</v>
      </c>
      <c r="Y181" s="59">
        <f t="shared" si="14"/>
        <v>12</v>
      </c>
      <c r="Z181" s="59">
        <f t="shared" si="15"/>
        <v>11</v>
      </c>
      <c r="AA181" s="59">
        <f t="shared" si="15"/>
        <v>11</v>
      </c>
      <c r="AB181" s="59">
        <f t="shared" si="15"/>
        <v>11</v>
      </c>
      <c r="AC181" s="59">
        <f t="shared" si="11"/>
        <v>11</v>
      </c>
      <c r="AD181" s="59">
        <f t="shared" si="11"/>
        <v>11</v>
      </c>
      <c r="AE181" s="59">
        <f t="shared" si="11"/>
        <v>11</v>
      </c>
      <c r="AG181" s="61"/>
    </row>
    <row r="182" spans="1:33" x14ac:dyDescent="0.2">
      <c r="A182" s="47">
        <v>181</v>
      </c>
      <c r="B182" s="47">
        <v>1.75</v>
      </c>
      <c r="C182" s="47">
        <v>1</v>
      </c>
      <c r="D182" s="47">
        <v>1</v>
      </c>
      <c r="E182" s="47">
        <v>0</v>
      </c>
      <c r="F182" s="47">
        <v>0</v>
      </c>
      <c r="G182" s="47">
        <v>1</v>
      </c>
      <c r="H182" s="47">
        <v>1</v>
      </c>
      <c r="I182" s="47">
        <v>1</v>
      </c>
      <c r="J182" s="47">
        <v>0</v>
      </c>
      <c r="K182" s="47">
        <v>1</v>
      </c>
      <c r="L182" s="47">
        <v>1</v>
      </c>
      <c r="M182" s="47">
        <v>0</v>
      </c>
      <c r="N182" s="47">
        <v>1</v>
      </c>
      <c r="O182" s="47">
        <v>0</v>
      </c>
      <c r="P182" s="47">
        <v>1</v>
      </c>
      <c r="Q182" s="59">
        <f t="shared" si="13"/>
        <v>9</v>
      </c>
      <c r="R182" s="59">
        <f t="shared" si="14"/>
        <v>8</v>
      </c>
      <c r="S182" s="59">
        <f t="shared" si="14"/>
        <v>8</v>
      </c>
      <c r="T182" s="59">
        <f t="shared" si="14"/>
        <v>9</v>
      </c>
      <c r="U182" s="59">
        <f t="shared" si="14"/>
        <v>9</v>
      </c>
      <c r="V182" s="59">
        <f t="shared" si="14"/>
        <v>8</v>
      </c>
      <c r="W182" s="59">
        <f t="shared" si="14"/>
        <v>8</v>
      </c>
      <c r="X182" s="59">
        <f t="shared" si="14"/>
        <v>8</v>
      </c>
      <c r="Y182" s="59">
        <f t="shared" si="14"/>
        <v>9</v>
      </c>
      <c r="Z182" s="59">
        <f t="shared" si="15"/>
        <v>8</v>
      </c>
      <c r="AA182" s="59">
        <f t="shared" si="15"/>
        <v>8</v>
      </c>
      <c r="AB182" s="59">
        <f t="shared" si="15"/>
        <v>9</v>
      </c>
      <c r="AC182" s="59">
        <f t="shared" si="11"/>
        <v>8</v>
      </c>
      <c r="AD182" s="59">
        <f t="shared" si="11"/>
        <v>9</v>
      </c>
      <c r="AE182" s="59">
        <f t="shared" si="11"/>
        <v>8</v>
      </c>
      <c r="AG182" s="61"/>
    </row>
    <row r="183" spans="1:33" x14ac:dyDescent="0.2">
      <c r="A183" s="47">
        <v>182</v>
      </c>
      <c r="B183" s="47">
        <v>1.6</v>
      </c>
      <c r="C183" s="47">
        <v>1</v>
      </c>
      <c r="D183" s="47">
        <v>0</v>
      </c>
      <c r="E183" s="47">
        <v>0</v>
      </c>
      <c r="F183" s="47">
        <v>0</v>
      </c>
      <c r="G183" s="47">
        <v>0</v>
      </c>
      <c r="H183" s="47">
        <v>1</v>
      </c>
      <c r="I183" s="47">
        <v>0</v>
      </c>
      <c r="J183" s="47">
        <v>0</v>
      </c>
      <c r="K183" s="47">
        <v>0</v>
      </c>
      <c r="L183" s="47">
        <v>0</v>
      </c>
      <c r="M183" s="47">
        <v>1</v>
      </c>
      <c r="N183" s="47">
        <v>0</v>
      </c>
      <c r="O183" s="47">
        <v>0</v>
      </c>
      <c r="P183" s="47">
        <v>0</v>
      </c>
      <c r="Q183" s="59">
        <f t="shared" si="13"/>
        <v>3</v>
      </c>
      <c r="R183" s="59">
        <f t="shared" si="14"/>
        <v>2</v>
      </c>
      <c r="S183" s="59">
        <f t="shared" si="14"/>
        <v>3</v>
      </c>
      <c r="T183" s="59">
        <f t="shared" si="14"/>
        <v>3</v>
      </c>
      <c r="U183" s="59">
        <f t="shared" si="14"/>
        <v>3</v>
      </c>
      <c r="V183" s="59">
        <f t="shared" si="14"/>
        <v>3</v>
      </c>
      <c r="W183" s="59">
        <f t="shared" si="14"/>
        <v>2</v>
      </c>
      <c r="X183" s="59">
        <f t="shared" si="14"/>
        <v>3</v>
      </c>
      <c r="Y183" s="59">
        <f t="shared" si="14"/>
        <v>3</v>
      </c>
      <c r="Z183" s="59">
        <f t="shared" si="15"/>
        <v>3</v>
      </c>
      <c r="AA183" s="59">
        <f t="shared" si="15"/>
        <v>3</v>
      </c>
      <c r="AB183" s="59">
        <f t="shared" si="15"/>
        <v>2</v>
      </c>
      <c r="AC183" s="59">
        <f t="shared" si="11"/>
        <v>3</v>
      </c>
      <c r="AD183" s="59">
        <f t="shared" si="11"/>
        <v>3</v>
      </c>
      <c r="AE183" s="59">
        <f t="shared" si="11"/>
        <v>3</v>
      </c>
      <c r="AG183" s="61"/>
    </row>
    <row r="184" spans="1:33" x14ac:dyDescent="0.2">
      <c r="A184" s="47">
        <v>183</v>
      </c>
      <c r="B184" s="47">
        <v>1.65</v>
      </c>
      <c r="C184" s="47">
        <v>1</v>
      </c>
      <c r="D184" s="47">
        <v>0</v>
      </c>
      <c r="E184" s="47">
        <v>0</v>
      </c>
      <c r="F184" s="47">
        <v>0</v>
      </c>
      <c r="G184" s="47">
        <v>0</v>
      </c>
      <c r="H184" s="47">
        <v>1</v>
      </c>
      <c r="I184" s="47">
        <v>0</v>
      </c>
      <c r="J184" s="47">
        <v>0</v>
      </c>
      <c r="K184" s="47">
        <v>1</v>
      </c>
      <c r="L184" s="47">
        <v>0</v>
      </c>
      <c r="M184" s="47">
        <v>1</v>
      </c>
      <c r="N184" s="47">
        <v>1</v>
      </c>
      <c r="O184" s="47">
        <v>0</v>
      </c>
      <c r="P184" s="47">
        <v>0</v>
      </c>
      <c r="Q184" s="59">
        <f t="shared" si="13"/>
        <v>5</v>
      </c>
      <c r="R184" s="59">
        <f t="shared" si="14"/>
        <v>4</v>
      </c>
      <c r="S184" s="59">
        <f t="shared" si="14"/>
        <v>5</v>
      </c>
      <c r="T184" s="59">
        <f t="shared" si="14"/>
        <v>5</v>
      </c>
      <c r="U184" s="59">
        <f t="shared" si="14"/>
        <v>5</v>
      </c>
      <c r="V184" s="59">
        <f t="shared" si="14"/>
        <v>5</v>
      </c>
      <c r="W184" s="59">
        <f t="shared" si="14"/>
        <v>4</v>
      </c>
      <c r="X184" s="59">
        <f t="shared" si="14"/>
        <v>5</v>
      </c>
      <c r="Y184" s="59">
        <f t="shared" si="14"/>
        <v>5</v>
      </c>
      <c r="Z184" s="59">
        <f t="shared" si="15"/>
        <v>4</v>
      </c>
      <c r="AA184" s="59">
        <f t="shared" si="15"/>
        <v>5</v>
      </c>
      <c r="AB184" s="59">
        <f t="shared" si="15"/>
        <v>4</v>
      </c>
      <c r="AC184" s="59">
        <f t="shared" si="11"/>
        <v>4</v>
      </c>
      <c r="AD184" s="59">
        <f t="shared" si="11"/>
        <v>5</v>
      </c>
      <c r="AE184" s="59">
        <f t="shared" si="11"/>
        <v>5</v>
      </c>
      <c r="AG184" s="61"/>
    </row>
    <row r="185" spans="1:33" x14ac:dyDescent="0.2">
      <c r="A185" s="47">
        <v>184</v>
      </c>
      <c r="B185" s="47">
        <v>1.8</v>
      </c>
      <c r="C185" s="47">
        <v>1</v>
      </c>
      <c r="D185" s="47">
        <v>1</v>
      </c>
      <c r="E185" s="47">
        <v>1</v>
      </c>
      <c r="F185" s="47">
        <v>0</v>
      </c>
      <c r="G185" s="47">
        <v>1</v>
      </c>
      <c r="H185" s="47">
        <v>1</v>
      </c>
      <c r="I185" s="47">
        <v>1</v>
      </c>
      <c r="J185" s="47">
        <v>1</v>
      </c>
      <c r="K185" s="47">
        <v>1</v>
      </c>
      <c r="L185" s="47">
        <v>1</v>
      </c>
      <c r="M185" s="47">
        <v>1</v>
      </c>
      <c r="N185" s="47">
        <v>1</v>
      </c>
      <c r="O185" s="47">
        <v>1</v>
      </c>
      <c r="P185" s="47">
        <v>1</v>
      </c>
      <c r="Q185" s="59">
        <f t="shared" si="13"/>
        <v>13</v>
      </c>
      <c r="R185" s="59">
        <f t="shared" si="14"/>
        <v>12</v>
      </c>
      <c r="S185" s="59">
        <f t="shared" si="14"/>
        <v>12</v>
      </c>
      <c r="T185" s="59">
        <f t="shared" si="14"/>
        <v>12</v>
      </c>
      <c r="U185" s="59">
        <f t="shared" si="14"/>
        <v>13</v>
      </c>
      <c r="V185" s="59">
        <f t="shared" si="14"/>
        <v>12</v>
      </c>
      <c r="W185" s="59">
        <f t="shared" si="14"/>
        <v>12</v>
      </c>
      <c r="X185" s="59">
        <f t="shared" si="14"/>
        <v>12</v>
      </c>
      <c r="Y185" s="59">
        <f t="shared" si="14"/>
        <v>12</v>
      </c>
      <c r="Z185" s="59">
        <f t="shared" si="15"/>
        <v>12</v>
      </c>
      <c r="AA185" s="59">
        <f t="shared" si="15"/>
        <v>12</v>
      </c>
      <c r="AB185" s="59">
        <f t="shared" si="15"/>
        <v>12</v>
      </c>
      <c r="AC185" s="59">
        <f t="shared" si="11"/>
        <v>12</v>
      </c>
      <c r="AD185" s="59">
        <f t="shared" si="11"/>
        <v>12</v>
      </c>
      <c r="AE185" s="59">
        <f t="shared" si="11"/>
        <v>12</v>
      </c>
      <c r="AG185" s="61"/>
    </row>
    <row r="186" spans="1:33" x14ac:dyDescent="0.2">
      <c r="A186" s="47">
        <v>185</v>
      </c>
      <c r="B186" s="47">
        <v>1.57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59">
        <f t="shared" si="13"/>
        <v>0</v>
      </c>
      <c r="R186" s="59">
        <f t="shared" si="14"/>
        <v>0</v>
      </c>
      <c r="S186" s="59">
        <f t="shared" si="14"/>
        <v>0</v>
      </c>
      <c r="T186" s="59">
        <f t="shared" si="14"/>
        <v>0</v>
      </c>
      <c r="U186" s="59">
        <f t="shared" si="14"/>
        <v>0</v>
      </c>
      <c r="V186" s="59">
        <f t="shared" si="14"/>
        <v>0</v>
      </c>
      <c r="W186" s="59">
        <f t="shared" si="14"/>
        <v>0</v>
      </c>
      <c r="X186" s="59">
        <f t="shared" si="14"/>
        <v>0</v>
      </c>
      <c r="Y186" s="59">
        <f t="shared" si="14"/>
        <v>0</v>
      </c>
      <c r="Z186" s="59">
        <f t="shared" si="15"/>
        <v>0</v>
      </c>
      <c r="AA186" s="59">
        <f t="shared" si="15"/>
        <v>0</v>
      </c>
      <c r="AB186" s="59">
        <f t="shared" si="15"/>
        <v>0</v>
      </c>
      <c r="AC186" s="59">
        <f t="shared" si="11"/>
        <v>0</v>
      </c>
      <c r="AD186" s="59">
        <f t="shared" si="11"/>
        <v>0</v>
      </c>
      <c r="AE186" s="59">
        <f t="shared" si="11"/>
        <v>0</v>
      </c>
      <c r="AG186" s="61"/>
    </row>
    <row r="187" spans="1:33" x14ac:dyDescent="0.2">
      <c r="A187" s="47">
        <v>186</v>
      </c>
      <c r="B187" s="47">
        <v>1.67</v>
      </c>
      <c r="C187" s="47">
        <v>0</v>
      </c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1</v>
      </c>
      <c r="O187" s="47">
        <v>0</v>
      </c>
      <c r="P187" s="47">
        <v>0</v>
      </c>
      <c r="Q187" s="59">
        <f t="shared" si="13"/>
        <v>1</v>
      </c>
      <c r="R187" s="59">
        <f t="shared" si="14"/>
        <v>1</v>
      </c>
      <c r="S187" s="59">
        <f t="shared" si="14"/>
        <v>1</v>
      </c>
      <c r="T187" s="59">
        <f t="shared" si="14"/>
        <v>1</v>
      </c>
      <c r="U187" s="59">
        <f t="shared" si="14"/>
        <v>1</v>
      </c>
      <c r="V187" s="59">
        <f t="shared" si="14"/>
        <v>1</v>
      </c>
      <c r="W187" s="59">
        <f t="shared" si="14"/>
        <v>1</v>
      </c>
      <c r="X187" s="59">
        <f t="shared" si="14"/>
        <v>1</v>
      </c>
      <c r="Y187" s="59">
        <f t="shared" si="14"/>
        <v>1</v>
      </c>
      <c r="Z187" s="59">
        <f t="shared" si="15"/>
        <v>1</v>
      </c>
      <c r="AA187" s="59">
        <f t="shared" si="15"/>
        <v>1</v>
      </c>
      <c r="AB187" s="59">
        <f t="shared" si="15"/>
        <v>1</v>
      </c>
      <c r="AC187" s="59">
        <f t="shared" si="11"/>
        <v>0</v>
      </c>
      <c r="AD187" s="59">
        <f t="shared" si="11"/>
        <v>1</v>
      </c>
      <c r="AE187" s="59">
        <f t="shared" si="11"/>
        <v>1</v>
      </c>
      <c r="AG187" s="61"/>
    </row>
    <row r="188" spans="1:33" x14ac:dyDescent="0.2">
      <c r="A188" s="47">
        <v>187</v>
      </c>
      <c r="B188" s="47">
        <v>1.79</v>
      </c>
      <c r="C188" s="47">
        <v>1</v>
      </c>
      <c r="D188" s="47">
        <v>1</v>
      </c>
      <c r="E188" s="47">
        <v>1</v>
      </c>
      <c r="F188" s="47">
        <v>1</v>
      </c>
      <c r="G188" s="47">
        <v>1</v>
      </c>
      <c r="H188" s="47">
        <v>1</v>
      </c>
      <c r="I188" s="47">
        <v>1</v>
      </c>
      <c r="J188" s="47">
        <v>1</v>
      </c>
      <c r="K188" s="47">
        <v>1</v>
      </c>
      <c r="L188" s="47">
        <v>1</v>
      </c>
      <c r="M188" s="47">
        <v>1</v>
      </c>
      <c r="N188" s="47">
        <v>1</v>
      </c>
      <c r="O188" s="47">
        <v>1</v>
      </c>
      <c r="P188" s="47">
        <v>1</v>
      </c>
      <c r="Q188" s="59">
        <f t="shared" si="13"/>
        <v>14</v>
      </c>
      <c r="R188" s="59">
        <f t="shared" si="14"/>
        <v>13</v>
      </c>
      <c r="S188" s="59">
        <f t="shared" si="14"/>
        <v>13</v>
      </c>
      <c r="T188" s="59">
        <f t="shared" si="14"/>
        <v>13</v>
      </c>
      <c r="U188" s="59">
        <f t="shared" si="14"/>
        <v>13</v>
      </c>
      <c r="V188" s="59">
        <f t="shared" si="14"/>
        <v>13</v>
      </c>
      <c r="W188" s="59">
        <f t="shared" si="14"/>
        <v>13</v>
      </c>
      <c r="X188" s="59">
        <f t="shared" si="14"/>
        <v>13</v>
      </c>
      <c r="Y188" s="59">
        <f t="shared" si="14"/>
        <v>13</v>
      </c>
      <c r="Z188" s="59">
        <f t="shared" si="15"/>
        <v>13</v>
      </c>
      <c r="AA188" s="59">
        <f t="shared" si="15"/>
        <v>13</v>
      </c>
      <c r="AB188" s="59">
        <f t="shared" si="15"/>
        <v>13</v>
      </c>
      <c r="AC188" s="59">
        <f t="shared" si="11"/>
        <v>13</v>
      </c>
      <c r="AD188" s="59">
        <f t="shared" si="11"/>
        <v>13</v>
      </c>
      <c r="AE188" s="59">
        <f t="shared" si="11"/>
        <v>13</v>
      </c>
      <c r="AG188" s="61"/>
    </row>
    <row r="189" spans="1:33" x14ac:dyDescent="0.2">
      <c r="A189" s="47">
        <v>188</v>
      </c>
      <c r="B189" s="47">
        <v>1.8</v>
      </c>
      <c r="C189" s="47">
        <v>1</v>
      </c>
      <c r="D189" s="47">
        <v>1</v>
      </c>
      <c r="E189" s="47">
        <v>1</v>
      </c>
      <c r="F189" s="47">
        <v>0</v>
      </c>
      <c r="G189" s="47">
        <v>1</v>
      </c>
      <c r="H189" s="47">
        <v>1</v>
      </c>
      <c r="I189" s="47">
        <v>1</v>
      </c>
      <c r="J189" s="47">
        <v>1</v>
      </c>
      <c r="K189" s="47">
        <v>1</v>
      </c>
      <c r="L189" s="47">
        <v>1</v>
      </c>
      <c r="M189" s="47">
        <v>1</v>
      </c>
      <c r="N189" s="47">
        <v>1</v>
      </c>
      <c r="O189" s="47">
        <v>1</v>
      </c>
      <c r="P189" s="47">
        <v>1</v>
      </c>
      <c r="Q189" s="59">
        <f t="shared" si="13"/>
        <v>13</v>
      </c>
      <c r="R189" s="59">
        <f t="shared" si="14"/>
        <v>12</v>
      </c>
      <c r="S189" s="59">
        <f t="shared" si="14"/>
        <v>12</v>
      </c>
      <c r="T189" s="59">
        <f t="shared" si="14"/>
        <v>12</v>
      </c>
      <c r="U189" s="59">
        <f t="shared" si="14"/>
        <v>13</v>
      </c>
      <c r="V189" s="59">
        <f t="shared" si="14"/>
        <v>12</v>
      </c>
      <c r="W189" s="59">
        <f t="shared" si="14"/>
        <v>12</v>
      </c>
      <c r="X189" s="59">
        <f t="shared" si="14"/>
        <v>12</v>
      </c>
      <c r="Y189" s="59">
        <f t="shared" si="14"/>
        <v>12</v>
      </c>
      <c r="Z189" s="59">
        <f t="shared" si="15"/>
        <v>12</v>
      </c>
      <c r="AA189" s="59">
        <f t="shared" si="15"/>
        <v>12</v>
      </c>
      <c r="AB189" s="59">
        <f t="shared" si="15"/>
        <v>12</v>
      </c>
      <c r="AC189" s="59">
        <f t="shared" si="11"/>
        <v>12</v>
      </c>
      <c r="AD189" s="59">
        <f t="shared" si="11"/>
        <v>12</v>
      </c>
      <c r="AE189" s="59">
        <f t="shared" si="11"/>
        <v>12</v>
      </c>
      <c r="AG189" s="61"/>
    </row>
    <row r="190" spans="1:33" x14ac:dyDescent="0.2">
      <c r="A190" s="47">
        <v>189</v>
      </c>
      <c r="B190" s="47">
        <v>1.72</v>
      </c>
      <c r="C190" s="47">
        <v>0</v>
      </c>
      <c r="D190" s="47">
        <v>0</v>
      </c>
      <c r="E190" s="47">
        <v>1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1</v>
      </c>
      <c r="M190" s="47">
        <v>0</v>
      </c>
      <c r="N190" s="47">
        <v>0</v>
      </c>
      <c r="O190" s="47">
        <v>0</v>
      </c>
      <c r="P190" s="47">
        <v>0</v>
      </c>
      <c r="Q190" s="59">
        <f t="shared" si="13"/>
        <v>2</v>
      </c>
      <c r="R190" s="59">
        <f t="shared" si="14"/>
        <v>2</v>
      </c>
      <c r="S190" s="59">
        <f t="shared" si="14"/>
        <v>2</v>
      </c>
      <c r="T190" s="59">
        <f t="shared" si="14"/>
        <v>1</v>
      </c>
      <c r="U190" s="59">
        <f t="shared" si="14"/>
        <v>2</v>
      </c>
      <c r="V190" s="59">
        <f t="shared" si="14"/>
        <v>2</v>
      </c>
      <c r="W190" s="59">
        <f t="shared" si="14"/>
        <v>2</v>
      </c>
      <c r="X190" s="59">
        <f t="shared" si="14"/>
        <v>2</v>
      </c>
      <c r="Y190" s="59">
        <f t="shared" si="14"/>
        <v>2</v>
      </c>
      <c r="Z190" s="59">
        <f t="shared" si="15"/>
        <v>2</v>
      </c>
      <c r="AA190" s="59">
        <f t="shared" si="15"/>
        <v>1</v>
      </c>
      <c r="AB190" s="59">
        <f t="shared" si="15"/>
        <v>2</v>
      </c>
      <c r="AC190" s="59">
        <f t="shared" si="15"/>
        <v>2</v>
      </c>
      <c r="AD190" s="59">
        <f t="shared" si="15"/>
        <v>2</v>
      </c>
      <c r="AE190" s="59">
        <f t="shared" si="15"/>
        <v>2</v>
      </c>
      <c r="AG190" s="61"/>
    </row>
    <row r="191" spans="1:33" x14ac:dyDescent="0.2">
      <c r="A191" s="47">
        <v>190</v>
      </c>
      <c r="B191" s="47">
        <v>1.63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59">
        <f t="shared" si="13"/>
        <v>0</v>
      </c>
      <c r="R191" s="59">
        <f t="shared" si="14"/>
        <v>0</v>
      </c>
      <c r="S191" s="59">
        <f t="shared" si="14"/>
        <v>0</v>
      </c>
      <c r="T191" s="59">
        <f t="shared" si="14"/>
        <v>0</v>
      </c>
      <c r="U191" s="59">
        <f t="shared" si="14"/>
        <v>0</v>
      </c>
      <c r="V191" s="59">
        <f t="shared" si="14"/>
        <v>0</v>
      </c>
      <c r="W191" s="59">
        <f t="shared" si="14"/>
        <v>0</v>
      </c>
      <c r="X191" s="59">
        <f t="shared" si="14"/>
        <v>0</v>
      </c>
      <c r="Y191" s="59">
        <f t="shared" si="14"/>
        <v>0</v>
      </c>
      <c r="Z191" s="59">
        <f t="shared" si="15"/>
        <v>0</v>
      </c>
      <c r="AA191" s="59">
        <f t="shared" si="15"/>
        <v>0</v>
      </c>
      <c r="AB191" s="59">
        <f t="shared" si="15"/>
        <v>0</v>
      </c>
      <c r="AC191" s="59">
        <f t="shared" si="15"/>
        <v>0</v>
      </c>
      <c r="AD191" s="59">
        <f t="shared" si="15"/>
        <v>0</v>
      </c>
      <c r="AE191" s="59">
        <f t="shared" si="15"/>
        <v>0</v>
      </c>
      <c r="AG191" s="61"/>
    </row>
    <row r="192" spans="1:33" x14ac:dyDescent="0.2">
      <c r="A192" s="47">
        <v>191</v>
      </c>
      <c r="B192" s="47">
        <v>1.59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59">
        <f t="shared" si="13"/>
        <v>0</v>
      </c>
      <c r="R192" s="59">
        <f t="shared" si="14"/>
        <v>0</v>
      </c>
      <c r="S192" s="59">
        <f t="shared" si="14"/>
        <v>0</v>
      </c>
      <c r="T192" s="59">
        <f t="shared" si="14"/>
        <v>0</v>
      </c>
      <c r="U192" s="59">
        <f t="shared" si="14"/>
        <v>0</v>
      </c>
      <c r="V192" s="59">
        <f t="shared" si="14"/>
        <v>0</v>
      </c>
      <c r="W192" s="59">
        <f t="shared" si="14"/>
        <v>0</v>
      </c>
      <c r="X192" s="59">
        <f t="shared" si="14"/>
        <v>0</v>
      </c>
      <c r="Y192" s="59">
        <f t="shared" si="14"/>
        <v>0</v>
      </c>
      <c r="Z192" s="59">
        <f t="shared" si="15"/>
        <v>0</v>
      </c>
      <c r="AA192" s="59">
        <f t="shared" si="15"/>
        <v>0</v>
      </c>
      <c r="AB192" s="59">
        <f t="shared" si="15"/>
        <v>0</v>
      </c>
      <c r="AC192" s="59">
        <f t="shared" si="15"/>
        <v>0</v>
      </c>
      <c r="AD192" s="59">
        <f t="shared" si="15"/>
        <v>0</v>
      </c>
      <c r="AE192" s="59">
        <f t="shared" si="15"/>
        <v>0</v>
      </c>
      <c r="AG192" s="61"/>
    </row>
    <row r="193" spans="1:33" x14ac:dyDescent="0.2">
      <c r="A193" s="47">
        <v>192</v>
      </c>
      <c r="B193" s="47">
        <v>1.59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59">
        <f t="shared" si="13"/>
        <v>0</v>
      </c>
      <c r="R193" s="59">
        <f t="shared" si="14"/>
        <v>0</v>
      </c>
      <c r="S193" s="59">
        <f t="shared" si="14"/>
        <v>0</v>
      </c>
      <c r="T193" s="59">
        <f t="shared" si="14"/>
        <v>0</v>
      </c>
      <c r="U193" s="59">
        <f t="shared" si="14"/>
        <v>0</v>
      </c>
      <c r="V193" s="59">
        <f t="shared" si="14"/>
        <v>0</v>
      </c>
      <c r="W193" s="59">
        <f t="shared" si="14"/>
        <v>0</v>
      </c>
      <c r="X193" s="59">
        <f t="shared" si="14"/>
        <v>0</v>
      </c>
      <c r="Y193" s="59">
        <f t="shared" si="14"/>
        <v>0</v>
      </c>
      <c r="Z193" s="59">
        <f t="shared" si="15"/>
        <v>0</v>
      </c>
      <c r="AA193" s="59">
        <f t="shared" si="15"/>
        <v>0</v>
      </c>
      <c r="AB193" s="59">
        <f t="shared" si="15"/>
        <v>0</v>
      </c>
      <c r="AC193" s="59">
        <f t="shared" si="15"/>
        <v>0</v>
      </c>
      <c r="AD193" s="59">
        <f t="shared" si="15"/>
        <v>0</v>
      </c>
      <c r="AE193" s="59">
        <f t="shared" si="15"/>
        <v>0</v>
      </c>
      <c r="AG193" s="61"/>
    </row>
    <row r="194" spans="1:33" x14ac:dyDescent="0.2">
      <c r="A194" s="47">
        <v>193</v>
      </c>
      <c r="B194" s="47">
        <v>1.73</v>
      </c>
      <c r="C194" s="47">
        <v>0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1</v>
      </c>
      <c r="J194" s="47">
        <v>0</v>
      </c>
      <c r="K194" s="47">
        <v>1</v>
      </c>
      <c r="L194" s="47">
        <v>1</v>
      </c>
      <c r="M194" s="47">
        <v>1</v>
      </c>
      <c r="N194" s="47">
        <v>0</v>
      </c>
      <c r="O194" s="47">
        <v>0</v>
      </c>
      <c r="P194" s="47">
        <v>0</v>
      </c>
      <c r="Q194" s="59">
        <f t="shared" si="13"/>
        <v>4</v>
      </c>
      <c r="R194" s="59">
        <f t="shared" si="14"/>
        <v>4</v>
      </c>
      <c r="S194" s="59">
        <f t="shared" si="14"/>
        <v>4</v>
      </c>
      <c r="T194" s="59">
        <f t="shared" si="14"/>
        <v>4</v>
      </c>
      <c r="U194" s="59">
        <f t="shared" si="14"/>
        <v>4</v>
      </c>
      <c r="V194" s="59">
        <f t="shared" si="14"/>
        <v>4</v>
      </c>
      <c r="W194" s="59">
        <f t="shared" si="14"/>
        <v>4</v>
      </c>
      <c r="X194" s="59">
        <f t="shared" si="14"/>
        <v>3</v>
      </c>
      <c r="Y194" s="59">
        <f t="shared" si="14"/>
        <v>4</v>
      </c>
      <c r="Z194" s="59">
        <f t="shared" si="15"/>
        <v>3</v>
      </c>
      <c r="AA194" s="59">
        <f t="shared" si="15"/>
        <v>3</v>
      </c>
      <c r="AB194" s="59">
        <f t="shared" si="15"/>
        <v>3</v>
      </c>
      <c r="AC194" s="59">
        <f t="shared" si="15"/>
        <v>4</v>
      </c>
      <c r="AD194" s="59">
        <f t="shared" si="15"/>
        <v>4</v>
      </c>
      <c r="AE194" s="59">
        <f t="shared" si="15"/>
        <v>4</v>
      </c>
      <c r="AG194" s="61"/>
    </row>
    <row r="195" spans="1:33" x14ac:dyDescent="0.2">
      <c r="A195" s="47">
        <v>194</v>
      </c>
      <c r="B195" s="47">
        <v>1.55</v>
      </c>
      <c r="C195" s="47">
        <v>0</v>
      </c>
      <c r="D195" s="47">
        <v>0</v>
      </c>
      <c r="E195" s="47">
        <v>0</v>
      </c>
      <c r="F195" s="47">
        <v>1</v>
      </c>
      <c r="G195" s="47">
        <v>0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1</v>
      </c>
      <c r="N195" s="47">
        <v>0</v>
      </c>
      <c r="O195" s="47">
        <v>0</v>
      </c>
      <c r="P195" s="47">
        <v>0</v>
      </c>
      <c r="Q195" s="59">
        <f t="shared" ref="Q195:Q212" si="16">SUM(C195:P195)</f>
        <v>2</v>
      </c>
      <c r="R195" s="59">
        <f t="shared" si="14"/>
        <v>2</v>
      </c>
      <c r="S195" s="59">
        <f t="shared" si="14"/>
        <v>2</v>
      </c>
      <c r="T195" s="59">
        <f t="shared" si="14"/>
        <v>2</v>
      </c>
      <c r="U195" s="59">
        <f t="shared" si="14"/>
        <v>1</v>
      </c>
      <c r="V195" s="59">
        <f t="shared" si="14"/>
        <v>2</v>
      </c>
      <c r="W195" s="59">
        <f t="shared" si="14"/>
        <v>2</v>
      </c>
      <c r="X195" s="59">
        <f t="shared" ref="X195:Y212" si="17">$Q195-I195</f>
        <v>2</v>
      </c>
      <c r="Y195" s="59">
        <f t="shared" si="17"/>
        <v>2</v>
      </c>
      <c r="Z195" s="59">
        <f t="shared" si="15"/>
        <v>2</v>
      </c>
      <c r="AA195" s="59">
        <f t="shared" si="15"/>
        <v>2</v>
      </c>
      <c r="AB195" s="59">
        <f t="shared" si="15"/>
        <v>1</v>
      </c>
      <c r="AC195" s="59">
        <f t="shared" si="15"/>
        <v>2</v>
      </c>
      <c r="AD195" s="59">
        <f t="shared" si="15"/>
        <v>2</v>
      </c>
      <c r="AE195" s="59">
        <f t="shared" si="15"/>
        <v>2</v>
      </c>
      <c r="AG195" s="61"/>
    </row>
    <row r="196" spans="1:33" x14ac:dyDescent="0.2">
      <c r="A196" s="47">
        <v>195</v>
      </c>
      <c r="B196" s="47">
        <v>1.6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1</v>
      </c>
      <c r="J196" s="47">
        <v>0</v>
      </c>
      <c r="K196" s="47">
        <v>1</v>
      </c>
      <c r="L196" s="47">
        <v>0</v>
      </c>
      <c r="M196" s="47">
        <v>0</v>
      </c>
      <c r="N196" s="47">
        <v>1</v>
      </c>
      <c r="O196" s="47">
        <v>0</v>
      </c>
      <c r="P196" s="47">
        <v>0</v>
      </c>
      <c r="Q196" s="59">
        <f t="shared" si="16"/>
        <v>3</v>
      </c>
      <c r="R196" s="59">
        <f t="shared" ref="R196:W212" si="18">$Q196-C196</f>
        <v>3</v>
      </c>
      <c r="S196" s="59">
        <f t="shared" si="18"/>
        <v>3</v>
      </c>
      <c r="T196" s="59">
        <f t="shared" si="18"/>
        <v>3</v>
      </c>
      <c r="U196" s="59">
        <f t="shared" si="18"/>
        <v>3</v>
      </c>
      <c r="V196" s="59">
        <f t="shared" si="18"/>
        <v>3</v>
      </c>
      <c r="W196" s="59">
        <f t="shared" si="18"/>
        <v>3</v>
      </c>
      <c r="X196" s="59">
        <f t="shared" si="17"/>
        <v>2</v>
      </c>
      <c r="Y196" s="59">
        <f t="shared" si="17"/>
        <v>3</v>
      </c>
      <c r="Z196" s="59">
        <f t="shared" si="15"/>
        <v>2</v>
      </c>
      <c r="AA196" s="59">
        <f t="shared" si="15"/>
        <v>3</v>
      </c>
      <c r="AB196" s="59">
        <f t="shared" si="15"/>
        <v>3</v>
      </c>
      <c r="AC196" s="59">
        <f t="shared" si="15"/>
        <v>2</v>
      </c>
      <c r="AD196" s="59">
        <f t="shared" si="15"/>
        <v>3</v>
      </c>
      <c r="AE196" s="59">
        <f t="shared" si="15"/>
        <v>3</v>
      </c>
      <c r="AG196" s="61"/>
    </row>
    <row r="197" spans="1:33" x14ac:dyDescent="0.2">
      <c r="A197" s="47">
        <v>196</v>
      </c>
      <c r="B197" s="47">
        <v>1.6</v>
      </c>
      <c r="C197" s="47">
        <v>1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1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59">
        <f t="shared" si="16"/>
        <v>2</v>
      </c>
      <c r="R197" s="59">
        <f t="shared" si="18"/>
        <v>1</v>
      </c>
      <c r="S197" s="59">
        <f t="shared" si="18"/>
        <v>2</v>
      </c>
      <c r="T197" s="59">
        <f t="shared" si="18"/>
        <v>2</v>
      </c>
      <c r="U197" s="59">
        <f t="shared" si="18"/>
        <v>2</v>
      </c>
      <c r="V197" s="59">
        <f t="shared" si="18"/>
        <v>2</v>
      </c>
      <c r="W197" s="59">
        <f t="shared" si="18"/>
        <v>2</v>
      </c>
      <c r="X197" s="59">
        <f t="shared" si="17"/>
        <v>2</v>
      </c>
      <c r="Y197" s="59">
        <f t="shared" si="17"/>
        <v>2</v>
      </c>
      <c r="Z197" s="59">
        <f t="shared" si="15"/>
        <v>1</v>
      </c>
      <c r="AA197" s="59">
        <f t="shared" si="15"/>
        <v>2</v>
      </c>
      <c r="AB197" s="59">
        <f t="shared" si="15"/>
        <v>2</v>
      </c>
      <c r="AC197" s="59">
        <f t="shared" si="15"/>
        <v>2</v>
      </c>
      <c r="AD197" s="59">
        <f t="shared" si="15"/>
        <v>2</v>
      </c>
      <c r="AE197" s="59">
        <f t="shared" si="15"/>
        <v>2</v>
      </c>
      <c r="AG197" s="61"/>
    </row>
    <row r="198" spans="1:33" x14ac:dyDescent="0.2">
      <c r="A198" s="47">
        <v>197</v>
      </c>
      <c r="B198" s="47">
        <v>1.77</v>
      </c>
      <c r="C198" s="47">
        <v>0</v>
      </c>
      <c r="D198" s="47">
        <v>1</v>
      </c>
      <c r="E198" s="47">
        <v>0</v>
      </c>
      <c r="F198" s="47">
        <v>0</v>
      </c>
      <c r="G198" s="47">
        <v>0</v>
      </c>
      <c r="H198" s="47">
        <v>0</v>
      </c>
      <c r="I198" s="47">
        <v>1</v>
      </c>
      <c r="J198" s="47">
        <v>0</v>
      </c>
      <c r="K198" s="47">
        <v>1</v>
      </c>
      <c r="L198" s="47">
        <v>1</v>
      </c>
      <c r="M198" s="47">
        <v>0</v>
      </c>
      <c r="N198" s="47">
        <v>0</v>
      </c>
      <c r="O198" s="47">
        <v>1</v>
      </c>
      <c r="P198" s="47">
        <v>0</v>
      </c>
      <c r="Q198" s="59">
        <f t="shared" si="16"/>
        <v>5</v>
      </c>
      <c r="R198" s="59">
        <f t="shared" si="18"/>
        <v>5</v>
      </c>
      <c r="S198" s="59">
        <f t="shared" si="18"/>
        <v>4</v>
      </c>
      <c r="T198" s="59">
        <f t="shared" si="18"/>
        <v>5</v>
      </c>
      <c r="U198" s="59">
        <f t="shared" si="18"/>
        <v>5</v>
      </c>
      <c r="V198" s="59">
        <f t="shared" si="18"/>
        <v>5</v>
      </c>
      <c r="W198" s="59">
        <f t="shared" si="18"/>
        <v>5</v>
      </c>
      <c r="X198" s="59">
        <f t="shared" si="17"/>
        <v>4</v>
      </c>
      <c r="Y198" s="59">
        <f t="shared" si="17"/>
        <v>5</v>
      </c>
      <c r="Z198" s="59">
        <f t="shared" si="15"/>
        <v>4</v>
      </c>
      <c r="AA198" s="59">
        <f t="shared" si="15"/>
        <v>4</v>
      </c>
      <c r="AB198" s="59">
        <f t="shared" si="15"/>
        <v>5</v>
      </c>
      <c r="AC198" s="59">
        <f t="shared" si="15"/>
        <v>5</v>
      </c>
      <c r="AD198" s="59">
        <f t="shared" si="15"/>
        <v>4</v>
      </c>
      <c r="AE198" s="59">
        <f t="shared" si="15"/>
        <v>5</v>
      </c>
      <c r="AG198" s="61"/>
    </row>
    <row r="199" spans="1:33" x14ac:dyDescent="0.2">
      <c r="A199" s="47">
        <v>198</v>
      </c>
      <c r="B199" s="47">
        <v>1.72</v>
      </c>
      <c r="C199" s="47">
        <v>1</v>
      </c>
      <c r="D199" s="47">
        <v>0</v>
      </c>
      <c r="E199" s="47">
        <v>0</v>
      </c>
      <c r="F199" s="47">
        <v>1</v>
      </c>
      <c r="G199" s="47">
        <v>0</v>
      </c>
      <c r="H199" s="47">
        <v>1</v>
      </c>
      <c r="I199" s="47">
        <v>1</v>
      </c>
      <c r="J199" s="47">
        <v>0</v>
      </c>
      <c r="K199" s="47">
        <v>0</v>
      </c>
      <c r="L199" s="47">
        <v>0</v>
      </c>
      <c r="M199" s="47">
        <v>0</v>
      </c>
      <c r="N199" s="47">
        <v>1</v>
      </c>
      <c r="O199" s="47">
        <v>0</v>
      </c>
      <c r="P199" s="47">
        <v>1</v>
      </c>
      <c r="Q199" s="59">
        <f t="shared" si="16"/>
        <v>6</v>
      </c>
      <c r="R199" s="59">
        <f t="shared" si="18"/>
        <v>5</v>
      </c>
      <c r="S199" s="59">
        <f t="shared" si="18"/>
        <v>6</v>
      </c>
      <c r="T199" s="59">
        <f t="shared" si="18"/>
        <v>6</v>
      </c>
      <c r="U199" s="59">
        <f t="shared" si="18"/>
        <v>5</v>
      </c>
      <c r="V199" s="59">
        <f t="shared" si="18"/>
        <v>6</v>
      </c>
      <c r="W199" s="59">
        <f t="shared" si="18"/>
        <v>5</v>
      </c>
      <c r="X199" s="59">
        <f t="shared" si="17"/>
        <v>5</v>
      </c>
      <c r="Y199" s="59">
        <f t="shared" si="17"/>
        <v>6</v>
      </c>
      <c r="Z199" s="59">
        <f t="shared" si="15"/>
        <v>6</v>
      </c>
      <c r="AA199" s="59">
        <f t="shared" si="15"/>
        <v>6</v>
      </c>
      <c r="AB199" s="59">
        <f t="shared" si="15"/>
        <v>6</v>
      </c>
      <c r="AC199" s="59">
        <f t="shared" si="15"/>
        <v>5</v>
      </c>
      <c r="AD199" s="59">
        <f t="shared" si="15"/>
        <v>6</v>
      </c>
      <c r="AE199" s="59">
        <f t="shared" si="15"/>
        <v>5</v>
      </c>
      <c r="AG199" s="61"/>
    </row>
    <row r="200" spans="1:33" x14ac:dyDescent="0.2">
      <c r="A200" s="47">
        <v>199</v>
      </c>
      <c r="B200" s="47">
        <v>1.73</v>
      </c>
      <c r="C200" s="47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I200" s="47">
        <v>1</v>
      </c>
      <c r="J200" s="47">
        <v>0</v>
      </c>
      <c r="K200" s="47">
        <v>1</v>
      </c>
      <c r="L200" s="47">
        <v>1</v>
      </c>
      <c r="M200" s="47">
        <v>0</v>
      </c>
      <c r="N200" s="47">
        <v>0</v>
      </c>
      <c r="O200" s="47">
        <v>0</v>
      </c>
      <c r="P200" s="47">
        <v>0</v>
      </c>
      <c r="Q200" s="59">
        <f t="shared" si="16"/>
        <v>3</v>
      </c>
      <c r="R200" s="59">
        <f t="shared" si="18"/>
        <v>3</v>
      </c>
      <c r="S200" s="59">
        <f t="shared" si="18"/>
        <v>3</v>
      </c>
      <c r="T200" s="59">
        <f t="shared" si="18"/>
        <v>3</v>
      </c>
      <c r="U200" s="59">
        <f t="shared" si="18"/>
        <v>3</v>
      </c>
      <c r="V200" s="59">
        <f t="shared" si="18"/>
        <v>3</v>
      </c>
      <c r="W200" s="59">
        <f t="shared" si="18"/>
        <v>3</v>
      </c>
      <c r="X200" s="59">
        <f t="shared" si="17"/>
        <v>2</v>
      </c>
      <c r="Y200" s="59">
        <f t="shared" si="17"/>
        <v>3</v>
      </c>
      <c r="Z200" s="59">
        <f t="shared" si="15"/>
        <v>2</v>
      </c>
      <c r="AA200" s="59">
        <f t="shared" si="15"/>
        <v>2</v>
      </c>
      <c r="AB200" s="59">
        <f t="shared" si="15"/>
        <v>3</v>
      </c>
      <c r="AC200" s="59">
        <f t="shared" si="15"/>
        <v>3</v>
      </c>
      <c r="AD200" s="59">
        <f t="shared" si="15"/>
        <v>3</v>
      </c>
      <c r="AE200" s="59">
        <f t="shared" si="15"/>
        <v>3</v>
      </c>
      <c r="AG200" s="61"/>
    </row>
    <row r="201" spans="1:33" x14ac:dyDescent="0.2">
      <c r="A201" s="47">
        <v>200</v>
      </c>
      <c r="B201" s="47">
        <v>1.6</v>
      </c>
      <c r="C201" s="47">
        <v>1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59">
        <f t="shared" si="16"/>
        <v>1</v>
      </c>
      <c r="R201" s="59">
        <f t="shared" si="18"/>
        <v>0</v>
      </c>
      <c r="S201" s="59">
        <f t="shared" si="18"/>
        <v>1</v>
      </c>
      <c r="T201" s="59">
        <f t="shared" si="18"/>
        <v>1</v>
      </c>
      <c r="U201" s="59">
        <f t="shared" si="18"/>
        <v>1</v>
      </c>
      <c r="V201" s="59">
        <f t="shared" si="18"/>
        <v>1</v>
      </c>
      <c r="W201" s="59">
        <f t="shared" si="18"/>
        <v>1</v>
      </c>
      <c r="X201" s="59">
        <f t="shared" si="17"/>
        <v>1</v>
      </c>
      <c r="Y201" s="59">
        <f t="shared" si="17"/>
        <v>1</v>
      </c>
      <c r="Z201" s="59">
        <f t="shared" si="15"/>
        <v>1</v>
      </c>
      <c r="AA201" s="59">
        <f t="shared" si="15"/>
        <v>1</v>
      </c>
      <c r="AB201" s="59">
        <f t="shared" si="15"/>
        <v>1</v>
      </c>
      <c r="AC201" s="59">
        <f t="shared" si="15"/>
        <v>1</v>
      </c>
      <c r="AD201" s="59">
        <f t="shared" si="15"/>
        <v>1</v>
      </c>
      <c r="AE201" s="59">
        <f t="shared" si="15"/>
        <v>1</v>
      </c>
      <c r="AG201" s="61"/>
    </row>
    <row r="202" spans="1:33" x14ac:dyDescent="0.2">
      <c r="A202" s="47">
        <v>201</v>
      </c>
      <c r="B202" s="47">
        <v>1.88</v>
      </c>
      <c r="C202" s="47">
        <v>1</v>
      </c>
      <c r="D202" s="47">
        <v>1</v>
      </c>
      <c r="E202" s="47">
        <v>0</v>
      </c>
      <c r="F202" s="47">
        <v>1</v>
      </c>
      <c r="G202" s="47">
        <v>1</v>
      </c>
      <c r="H202" s="47">
        <v>1</v>
      </c>
      <c r="I202" s="47">
        <v>1</v>
      </c>
      <c r="J202" s="47">
        <v>0</v>
      </c>
      <c r="K202" s="47">
        <v>1</v>
      </c>
      <c r="L202" s="47">
        <v>1</v>
      </c>
      <c r="M202" s="47">
        <v>1</v>
      </c>
      <c r="N202" s="47">
        <v>1</v>
      </c>
      <c r="O202" s="47">
        <v>1</v>
      </c>
      <c r="P202" s="47">
        <v>1</v>
      </c>
      <c r="Q202" s="59">
        <f t="shared" si="16"/>
        <v>12</v>
      </c>
      <c r="R202" s="59">
        <f t="shared" si="18"/>
        <v>11</v>
      </c>
      <c r="S202" s="59">
        <f t="shared" si="18"/>
        <v>11</v>
      </c>
      <c r="T202" s="59">
        <f t="shared" si="18"/>
        <v>12</v>
      </c>
      <c r="U202" s="59">
        <f t="shared" si="18"/>
        <v>11</v>
      </c>
      <c r="V202" s="59">
        <f t="shared" si="18"/>
        <v>11</v>
      </c>
      <c r="W202" s="59">
        <f t="shared" si="18"/>
        <v>11</v>
      </c>
      <c r="X202" s="59">
        <f t="shared" si="17"/>
        <v>11</v>
      </c>
      <c r="Y202" s="59">
        <f t="shared" si="17"/>
        <v>12</v>
      </c>
      <c r="Z202" s="59">
        <f t="shared" si="15"/>
        <v>11</v>
      </c>
      <c r="AA202" s="59">
        <f t="shared" si="15"/>
        <v>11</v>
      </c>
      <c r="AB202" s="59">
        <f t="shared" si="15"/>
        <v>11</v>
      </c>
      <c r="AC202" s="59">
        <f t="shared" si="15"/>
        <v>11</v>
      </c>
      <c r="AD202" s="59">
        <f t="shared" si="15"/>
        <v>11</v>
      </c>
      <c r="AE202" s="59">
        <f t="shared" si="15"/>
        <v>11</v>
      </c>
      <c r="AG202" s="61"/>
    </row>
    <row r="203" spans="1:33" x14ac:dyDescent="0.2">
      <c r="A203" s="47">
        <v>202</v>
      </c>
      <c r="B203" s="47">
        <v>1.92</v>
      </c>
      <c r="C203" s="47">
        <v>0</v>
      </c>
      <c r="D203" s="47">
        <v>0</v>
      </c>
      <c r="E203" s="47">
        <v>0</v>
      </c>
      <c r="F203" s="47">
        <v>1</v>
      </c>
      <c r="G203" s="47">
        <v>1</v>
      </c>
      <c r="H203" s="47">
        <v>1</v>
      </c>
      <c r="I203" s="47">
        <v>1</v>
      </c>
      <c r="J203" s="47">
        <v>0</v>
      </c>
      <c r="K203" s="47">
        <v>1</v>
      </c>
      <c r="L203" s="47">
        <v>1</v>
      </c>
      <c r="M203" s="47">
        <v>1</v>
      </c>
      <c r="N203" s="47">
        <v>1</v>
      </c>
      <c r="O203" s="47">
        <v>1</v>
      </c>
      <c r="P203" s="47">
        <v>1</v>
      </c>
      <c r="Q203" s="59">
        <f t="shared" si="16"/>
        <v>10</v>
      </c>
      <c r="R203" s="59">
        <f t="shared" si="18"/>
        <v>10</v>
      </c>
      <c r="S203" s="59">
        <f t="shared" si="18"/>
        <v>10</v>
      </c>
      <c r="T203" s="59">
        <f t="shared" si="18"/>
        <v>10</v>
      </c>
      <c r="U203" s="59">
        <f t="shared" si="18"/>
        <v>9</v>
      </c>
      <c r="V203" s="59">
        <f t="shared" si="18"/>
        <v>9</v>
      </c>
      <c r="W203" s="59">
        <f t="shared" si="18"/>
        <v>9</v>
      </c>
      <c r="X203" s="59">
        <f t="shared" si="17"/>
        <v>9</v>
      </c>
      <c r="Y203" s="59">
        <f t="shared" si="17"/>
        <v>10</v>
      </c>
      <c r="Z203" s="59">
        <f t="shared" si="15"/>
        <v>9</v>
      </c>
      <c r="AA203" s="59">
        <f t="shared" si="15"/>
        <v>9</v>
      </c>
      <c r="AB203" s="59">
        <f t="shared" si="15"/>
        <v>9</v>
      </c>
      <c r="AC203" s="59">
        <f t="shared" si="15"/>
        <v>9</v>
      </c>
      <c r="AD203" s="59">
        <f t="shared" si="15"/>
        <v>9</v>
      </c>
      <c r="AE203" s="59">
        <f t="shared" si="15"/>
        <v>9</v>
      </c>
      <c r="AG203" s="61"/>
    </row>
    <row r="204" spans="1:33" x14ac:dyDescent="0.2">
      <c r="A204" s="47">
        <v>203</v>
      </c>
      <c r="B204" s="47">
        <v>1.73</v>
      </c>
      <c r="C204" s="47">
        <v>0</v>
      </c>
      <c r="D204" s="47">
        <v>0</v>
      </c>
      <c r="E204" s="47">
        <v>1</v>
      </c>
      <c r="F204" s="47">
        <v>0</v>
      </c>
      <c r="G204" s="47">
        <v>1</v>
      </c>
      <c r="H204" s="47">
        <v>0</v>
      </c>
      <c r="I204" s="47">
        <v>1</v>
      </c>
      <c r="J204" s="47">
        <v>0</v>
      </c>
      <c r="K204" s="47">
        <v>1</v>
      </c>
      <c r="L204" s="47">
        <v>0</v>
      </c>
      <c r="M204" s="47">
        <v>1</v>
      </c>
      <c r="N204" s="47">
        <v>1</v>
      </c>
      <c r="O204" s="47">
        <v>1</v>
      </c>
      <c r="P204" s="47">
        <v>1</v>
      </c>
      <c r="Q204" s="59">
        <f t="shared" si="16"/>
        <v>8</v>
      </c>
      <c r="R204" s="59">
        <f t="shared" si="18"/>
        <v>8</v>
      </c>
      <c r="S204" s="59">
        <f t="shared" si="18"/>
        <v>8</v>
      </c>
      <c r="T204" s="59">
        <f t="shared" si="18"/>
        <v>7</v>
      </c>
      <c r="U204" s="59">
        <f t="shared" si="18"/>
        <v>8</v>
      </c>
      <c r="V204" s="59">
        <f t="shared" si="18"/>
        <v>7</v>
      </c>
      <c r="W204" s="59">
        <f t="shared" si="18"/>
        <v>8</v>
      </c>
      <c r="X204" s="59">
        <f t="shared" si="17"/>
        <v>7</v>
      </c>
      <c r="Y204" s="59">
        <f t="shared" si="17"/>
        <v>8</v>
      </c>
      <c r="Z204" s="59">
        <f t="shared" si="15"/>
        <v>7</v>
      </c>
      <c r="AA204" s="59">
        <f t="shared" si="15"/>
        <v>8</v>
      </c>
      <c r="AB204" s="59">
        <f t="shared" si="15"/>
        <v>7</v>
      </c>
      <c r="AC204" s="59">
        <f t="shared" si="15"/>
        <v>7</v>
      </c>
      <c r="AD204" s="59">
        <f t="shared" si="15"/>
        <v>7</v>
      </c>
      <c r="AE204" s="59">
        <f t="shared" si="15"/>
        <v>7</v>
      </c>
      <c r="AG204" s="61"/>
    </row>
    <row r="205" spans="1:33" x14ac:dyDescent="0.2">
      <c r="A205" s="47">
        <v>204</v>
      </c>
      <c r="B205" s="47">
        <v>1.58</v>
      </c>
      <c r="C205" s="47">
        <v>1</v>
      </c>
      <c r="D205" s="47">
        <v>0</v>
      </c>
      <c r="E205" s="47">
        <v>0</v>
      </c>
      <c r="F205" s="47">
        <v>0</v>
      </c>
      <c r="G205" s="47">
        <v>1</v>
      </c>
      <c r="H205" s="47">
        <v>0</v>
      </c>
      <c r="I205" s="47">
        <v>0</v>
      </c>
      <c r="J205" s="47">
        <v>0</v>
      </c>
      <c r="K205" s="47">
        <v>1</v>
      </c>
      <c r="L205" s="47">
        <v>0</v>
      </c>
      <c r="M205" s="47">
        <v>0</v>
      </c>
      <c r="N205" s="47">
        <v>0</v>
      </c>
      <c r="O205" s="47">
        <v>1</v>
      </c>
      <c r="P205" s="47">
        <v>0</v>
      </c>
      <c r="Q205" s="59">
        <f t="shared" si="16"/>
        <v>4</v>
      </c>
      <c r="R205" s="59">
        <f t="shared" si="18"/>
        <v>3</v>
      </c>
      <c r="S205" s="59">
        <f t="shared" si="18"/>
        <v>4</v>
      </c>
      <c r="T205" s="59">
        <f t="shared" si="18"/>
        <v>4</v>
      </c>
      <c r="U205" s="59">
        <f t="shared" si="18"/>
        <v>4</v>
      </c>
      <c r="V205" s="59">
        <f t="shared" si="18"/>
        <v>3</v>
      </c>
      <c r="W205" s="59">
        <f t="shared" si="18"/>
        <v>4</v>
      </c>
      <c r="X205" s="59">
        <f t="shared" si="17"/>
        <v>4</v>
      </c>
      <c r="Y205" s="59">
        <f t="shared" si="17"/>
        <v>4</v>
      </c>
      <c r="Z205" s="59">
        <f t="shared" si="15"/>
        <v>3</v>
      </c>
      <c r="AA205" s="59">
        <f t="shared" si="15"/>
        <v>4</v>
      </c>
      <c r="AB205" s="59">
        <f t="shared" si="15"/>
        <v>4</v>
      </c>
      <c r="AC205" s="59">
        <f t="shared" si="15"/>
        <v>4</v>
      </c>
      <c r="AD205" s="59">
        <f t="shared" si="15"/>
        <v>3</v>
      </c>
      <c r="AE205" s="59">
        <f t="shared" si="15"/>
        <v>4</v>
      </c>
      <c r="AG205" s="61"/>
    </row>
    <row r="206" spans="1:33" x14ac:dyDescent="0.2">
      <c r="A206" s="47">
        <v>205</v>
      </c>
      <c r="B206" s="47">
        <v>1.95</v>
      </c>
      <c r="C206" s="47">
        <v>0</v>
      </c>
      <c r="D206" s="47">
        <v>1</v>
      </c>
      <c r="E206" s="47">
        <v>1</v>
      </c>
      <c r="F206" s="47">
        <v>0</v>
      </c>
      <c r="G206" s="47">
        <v>1</v>
      </c>
      <c r="H206" s="47">
        <v>1</v>
      </c>
      <c r="I206" s="47">
        <v>1</v>
      </c>
      <c r="J206" s="47">
        <v>1</v>
      </c>
      <c r="K206" s="47">
        <v>1</v>
      </c>
      <c r="L206" s="47">
        <v>1</v>
      </c>
      <c r="M206" s="47">
        <v>1</v>
      </c>
      <c r="N206" s="47">
        <v>1</v>
      </c>
      <c r="O206" s="47">
        <v>1</v>
      </c>
      <c r="P206" s="47">
        <v>1</v>
      </c>
      <c r="Q206" s="59">
        <f t="shared" si="16"/>
        <v>12</v>
      </c>
      <c r="R206" s="59">
        <f t="shared" si="18"/>
        <v>12</v>
      </c>
      <c r="S206" s="59">
        <f t="shared" si="18"/>
        <v>11</v>
      </c>
      <c r="T206" s="59">
        <f t="shared" si="18"/>
        <v>11</v>
      </c>
      <c r="U206" s="59">
        <f t="shared" si="18"/>
        <v>12</v>
      </c>
      <c r="V206" s="59">
        <f t="shared" si="18"/>
        <v>11</v>
      </c>
      <c r="W206" s="59">
        <f t="shared" si="18"/>
        <v>11</v>
      </c>
      <c r="X206" s="59">
        <f t="shared" si="17"/>
        <v>11</v>
      </c>
      <c r="Y206" s="59">
        <f t="shared" si="17"/>
        <v>11</v>
      </c>
      <c r="Z206" s="59">
        <f t="shared" si="15"/>
        <v>11</v>
      </c>
      <c r="AA206" s="59">
        <f t="shared" si="15"/>
        <v>11</v>
      </c>
      <c r="AB206" s="59">
        <f t="shared" si="15"/>
        <v>11</v>
      </c>
      <c r="AC206" s="59">
        <f t="shared" si="15"/>
        <v>11</v>
      </c>
      <c r="AD206" s="59">
        <f t="shared" si="15"/>
        <v>11</v>
      </c>
      <c r="AE206" s="59">
        <f t="shared" si="15"/>
        <v>11</v>
      </c>
      <c r="AG206" s="61"/>
    </row>
    <row r="207" spans="1:33" x14ac:dyDescent="0.2">
      <c r="A207" s="47">
        <v>206</v>
      </c>
      <c r="B207" s="47">
        <v>1.65</v>
      </c>
      <c r="C207" s="47">
        <v>1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59">
        <f t="shared" si="16"/>
        <v>1</v>
      </c>
      <c r="R207" s="59">
        <f t="shared" si="18"/>
        <v>0</v>
      </c>
      <c r="S207" s="59">
        <f t="shared" si="18"/>
        <v>1</v>
      </c>
      <c r="T207" s="59">
        <f t="shared" si="18"/>
        <v>1</v>
      </c>
      <c r="U207" s="59">
        <f t="shared" si="18"/>
        <v>1</v>
      </c>
      <c r="V207" s="59">
        <f t="shared" si="18"/>
        <v>1</v>
      </c>
      <c r="W207" s="59">
        <f t="shared" si="18"/>
        <v>1</v>
      </c>
      <c r="X207" s="59">
        <f t="shared" si="17"/>
        <v>1</v>
      </c>
      <c r="Y207" s="59">
        <f t="shared" si="17"/>
        <v>1</v>
      </c>
      <c r="Z207" s="59">
        <f t="shared" si="15"/>
        <v>1</v>
      </c>
      <c r="AA207" s="59">
        <f t="shared" si="15"/>
        <v>1</v>
      </c>
      <c r="AB207" s="59">
        <f t="shared" si="15"/>
        <v>1</v>
      </c>
      <c r="AC207" s="59">
        <f t="shared" si="15"/>
        <v>1</v>
      </c>
      <c r="AD207" s="59">
        <f t="shared" si="15"/>
        <v>1</v>
      </c>
      <c r="AE207" s="59">
        <f t="shared" si="15"/>
        <v>1</v>
      </c>
      <c r="AG207" s="61"/>
    </row>
    <row r="208" spans="1:33" x14ac:dyDescent="0.2">
      <c r="A208" s="47">
        <v>207</v>
      </c>
      <c r="B208" s="47">
        <v>1.92</v>
      </c>
      <c r="C208" s="47">
        <v>0</v>
      </c>
      <c r="D208" s="47">
        <v>0</v>
      </c>
      <c r="E208" s="47">
        <v>0</v>
      </c>
      <c r="F208" s="47">
        <v>1</v>
      </c>
      <c r="G208" s="47">
        <v>0</v>
      </c>
      <c r="H208" s="47">
        <v>0</v>
      </c>
      <c r="I208" s="47">
        <v>1</v>
      </c>
      <c r="J208" s="47">
        <v>1</v>
      </c>
      <c r="K208" s="47">
        <v>1</v>
      </c>
      <c r="L208" s="47">
        <v>1</v>
      </c>
      <c r="M208" s="47">
        <v>1</v>
      </c>
      <c r="N208" s="47">
        <v>1</v>
      </c>
      <c r="O208" s="47">
        <v>1</v>
      </c>
      <c r="P208" s="47">
        <v>1</v>
      </c>
      <c r="Q208" s="59">
        <f t="shared" si="16"/>
        <v>9</v>
      </c>
      <c r="R208" s="59">
        <f t="shared" si="18"/>
        <v>9</v>
      </c>
      <c r="S208" s="59">
        <f t="shared" si="18"/>
        <v>9</v>
      </c>
      <c r="T208" s="59">
        <f t="shared" si="18"/>
        <v>9</v>
      </c>
      <c r="U208" s="59">
        <f t="shared" si="18"/>
        <v>8</v>
      </c>
      <c r="V208" s="59">
        <f t="shared" si="18"/>
        <v>9</v>
      </c>
      <c r="W208" s="59">
        <f t="shared" si="18"/>
        <v>9</v>
      </c>
      <c r="X208" s="59">
        <f t="shared" si="17"/>
        <v>8</v>
      </c>
      <c r="Y208" s="59">
        <f t="shared" si="17"/>
        <v>8</v>
      </c>
      <c r="Z208" s="59">
        <f t="shared" si="15"/>
        <v>8</v>
      </c>
      <c r="AA208" s="59">
        <f t="shared" si="15"/>
        <v>8</v>
      </c>
      <c r="AB208" s="59">
        <f t="shared" si="15"/>
        <v>8</v>
      </c>
      <c r="AC208" s="59">
        <f t="shared" si="15"/>
        <v>8</v>
      </c>
      <c r="AD208" s="59">
        <f t="shared" si="15"/>
        <v>8</v>
      </c>
      <c r="AE208" s="59">
        <f t="shared" si="15"/>
        <v>8</v>
      </c>
      <c r="AG208" s="61"/>
    </row>
    <row r="209" spans="1:33" x14ac:dyDescent="0.2">
      <c r="A209" s="47">
        <v>208</v>
      </c>
      <c r="B209" s="47">
        <v>1.63</v>
      </c>
      <c r="C209" s="47">
        <v>1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59">
        <f t="shared" si="16"/>
        <v>1</v>
      </c>
      <c r="R209" s="59">
        <f t="shared" si="18"/>
        <v>0</v>
      </c>
      <c r="S209" s="59">
        <f t="shared" si="18"/>
        <v>1</v>
      </c>
      <c r="T209" s="59">
        <f t="shared" si="18"/>
        <v>1</v>
      </c>
      <c r="U209" s="59">
        <f t="shared" si="18"/>
        <v>1</v>
      </c>
      <c r="V209" s="59">
        <f t="shared" si="18"/>
        <v>1</v>
      </c>
      <c r="W209" s="59">
        <f t="shared" si="18"/>
        <v>1</v>
      </c>
      <c r="X209" s="59">
        <f t="shared" si="17"/>
        <v>1</v>
      </c>
      <c r="Y209" s="59">
        <f t="shared" si="17"/>
        <v>1</v>
      </c>
      <c r="Z209" s="59">
        <f t="shared" si="15"/>
        <v>1</v>
      </c>
      <c r="AA209" s="59">
        <f t="shared" si="15"/>
        <v>1</v>
      </c>
      <c r="AB209" s="59">
        <f t="shared" si="15"/>
        <v>1</v>
      </c>
      <c r="AC209" s="59">
        <f t="shared" si="15"/>
        <v>1</v>
      </c>
      <c r="AD209" s="59">
        <f t="shared" si="15"/>
        <v>1</v>
      </c>
      <c r="AE209" s="59">
        <f t="shared" si="15"/>
        <v>1</v>
      </c>
      <c r="AG209" s="61"/>
    </row>
    <row r="210" spans="1:33" x14ac:dyDescent="0.2">
      <c r="A210" s="47">
        <v>209</v>
      </c>
      <c r="B210" s="47">
        <v>1.6</v>
      </c>
      <c r="C210" s="47">
        <v>1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59">
        <f t="shared" si="16"/>
        <v>1</v>
      </c>
      <c r="R210" s="59">
        <f t="shared" si="18"/>
        <v>0</v>
      </c>
      <c r="S210" s="59">
        <f t="shared" si="18"/>
        <v>1</v>
      </c>
      <c r="T210" s="59">
        <f t="shared" si="18"/>
        <v>1</v>
      </c>
      <c r="U210" s="59">
        <f t="shared" si="18"/>
        <v>1</v>
      </c>
      <c r="V210" s="59">
        <f t="shared" si="18"/>
        <v>1</v>
      </c>
      <c r="W210" s="59">
        <f t="shared" si="18"/>
        <v>1</v>
      </c>
      <c r="X210" s="59">
        <f t="shared" si="17"/>
        <v>1</v>
      </c>
      <c r="Y210" s="59">
        <f t="shared" si="17"/>
        <v>1</v>
      </c>
      <c r="Z210" s="59">
        <f t="shared" si="15"/>
        <v>1</v>
      </c>
      <c r="AA210" s="59">
        <f t="shared" si="15"/>
        <v>1</v>
      </c>
      <c r="AB210" s="59">
        <f t="shared" si="15"/>
        <v>1</v>
      </c>
      <c r="AC210" s="59">
        <f t="shared" si="15"/>
        <v>1</v>
      </c>
      <c r="AD210" s="59">
        <f t="shared" si="15"/>
        <v>1</v>
      </c>
      <c r="AE210" s="59">
        <f t="shared" si="15"/>
        <v>1</v>
      </c>
      <c r="AG210" s="61"/>
    </row>
    <row r="211" spans="1:33" x14ac:dyDescent="0.2">
      <c r="A211" s="47">
        <v>210</v>
      </c>
      <c r="B211" s="47">
        <v>1.57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59">
        <f t="shared" si="16"/>
        <v>0</v>
      </c>
      <c r="R211" s="59">
        <f t="shared" si="18"/>
        <v>0</v>
      </c>
      <c r="S211" s="59">
        <f t="shared" si="18"/>
        <v>0</v>
      </c>
      <c r="T211" s="59">
        <f t="shared" si="18"/>
        <v>0</v>
      </c>
      <c r="U211" s="59">
        <f t="shared" si="18"/>
        <v>0</v>
      </c>
      <c r="V211" s="59">
        <f t="shared" si="18"/>
        <v>0</v>
      </c>
      <c r="W211" s="59">
        <f t="shared" si="18"/>
        <v>0</v>
      </c>
      <c r="X211" s="59">
        <f t="shared" si="17"/>
        <v>0</v>
      </c>
      <c r="Y211" s="59">
        <f t="shared" si="17"/>
        <v>0</v>
      </c>
      <c r="Z211" s="59">
        <f t="shared" si="15"/>
        <v>0</v>
      </c>
      <c r="AA211" s="59">
        <f t="shared" si="15"/>
        <v>0</v>
      </c>
      <c r="AB211" s="59">
        <f t="shared" si="15"/>
        <v>0</v>
      </c>
      <c r="AC211" s="59">
        <f t="shared" si="15"/>
        <v>0</v>
      </c>
      <c r="AD211" s="59">
        <f t="shared" si="15"/>
        <v>0</v>
      </c>
      <c r="AE211" s="59">
        <f t="shared" si="15"/>
        <v>0</v>
      </c>
      <c r="AG211" s="61"/>
    </row>
    <row r="212" spans="1:33" x14ac:dyDescent="0.2">
      <c r="A212" s="47">
        <v>211</v>
      </c>
      <c r="B212" s="47">
        <v>1.58</v>
      </c>
      <c r="C212" s="47">
        <v>0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59">
        <f t="shared" si="16"/>
        <v>0</v>
      </c>
      <c r="R212" s="59">
        <f t="shared" si="18"/>
        <v>0</v>
      </c>
      <c r="S212" s="59">
        <f t="shared" si="18"/>
        <v>0</v>
      </c>
      <c r="T212" s="59">
        <f t="shared" si="18"/>
        <v>0</v>
      </c>
      <c r="U212" s="59">
        <f t="shared" si="18"/>
        <v>0</v>
      </c>
      <c r="V212" s="59">
        <f t="shared" si="18"/>
        <v>0</v>
      </c>
      <c r="W212" s="59">
        <f t="shared" si="18"/>
        <v>0</v>
      </c>
      <c r="X212" s="59">
        <f t="shared" si="17"/>
        <v>0</v>
      </c>
      <c r="Y212" s="59">
        <f t="shared" si="17"/>
        <v>0</v>
      </c>
      <c r="Z212" s="59">
        <f t="shared" si="15"/>
        <v>0</v>
      </c>
      <c r="AA212" s="59">
        <f t="shared" si="15"/>
        <v>0</v>
      </c>
      <c r="AB212" s="59">
        <f t="shared" si="15"/>
        <v>0</v>
      </c>
      <c r="AC212" s="59">
        <f t="shared" si="15"/>
        <v>0</v>
      </c>
      <c r="AD212" s="59">
        <f t="shared" si="15"/>
        <v>0</v>
      </c>
      <c r="AE212" s="59">
        <f t="shared" si="15"/>
        <v>0</v>
      </c>
      <c r="AG212" s="6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AlturaTRI</vt:lpstr>
      <vt:lpstr>Calculos</vt:lpstr>
      <vt:lpstr>PAR</vt:lpstr>
      <vt:lpstr>CalculosEAP</vt:lpstr>
      <vt:lpstr>CalculosEAP ARRED</vt:lpstr>
      <vt:lpstr>altura</vt:lpstr>
      <vt:lpstr>dados</vt:lpstr>
    </vt:vector>
  </TitlesOfParts>
  <Company>Ribeiro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</dc:creator>
  <cp:lastModifiedBy>Heliton Tavares</cp:lastModifiedBy>
  <cp:lastPrinted>2017-09-19T01:48:51Z</cp:lastPrinted>
  <dcterms:created xsi:type="dcterms:W3CDTF">2008-04-14T23:24:26Z</dcterms:created>
  <dcterms:modified xsi:type="dcterms:W3CDTF">2017-09-19T11:31:19Z</dcterms:modified>
</cp:coreProperties>
</file>